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5570" windowHeight="9435" tabRatio="847" activeTab="1"/>
  </bookViews>
  <sheets>
    <sheet name="14-18" sheetId="1" r:id="rId1"/>
    <sheet name="T-I cimetière " sheetId="2" r:id="rId2"/>
    <sheet name="lieux " sheetId="3" r:id="rId3"/>
    <sheet name="conseils municipaux" sheetId="4" r:id="rId4"/>
    <sheet name="Feuil2" sheetId="6" r:id="rId5"/>
    <sheet name="agescam" sheetId="11" r:id="rId6"/>
    <sheet name="stat ages" sheetId="10" r:id="rId7"/>
  </sheets>
  <definedNames>
    <definedName name="_xlnm._FilterDatabase" localSheetId="0" hidden="1">'14-18'!$A$1:$T$275</definedName>
    <definedName name="_xlnm.Print_Titles" localSheetId="0">'14-18'!$1:$1</definedName>
    <definedName name="lieu_de_naissance">'14-18'!$D$1:$E$1</definedName>
    <definedName name="_xlnm.Print_Area" localSheetId="0">'14-18'!$A$2:$N$271</definedName>
    <definedName name="_xlnm.Print_Area" localSheetId="3">'conseils municipaux'!$A$1:$D$27</definedName>
    <definedName name="_xlnm.Print_Area" localSheetId="4">Feuil2!$A$1:$D$26</definedName>
  </definedNames>
  <calcPr calcId="125725"/>
</workbook>
</file>

<file path=xl/calcChain.xml><?xml version="1.0" encoding="utf-8"?>
<calcChain xmlns="http://schemas.openxmlformats.org/spreadsheetml/2006/main">
  <c r="S87" i="1"/>
  <c r="S82"/>
  <c r="S43"/>
  <c r="S35"/>
  <c r="S31"/>
  <c r="S27"/>
  <c r="S111"/>
  <c r="S183"/>
  <c r="S180"/>
  <c r="S177"/>
  <c r="S178"/>
  <c r="S167"/>
  <c r="S168"/>
  <c r="S169"/>
  <c r="S170"/>
  <c r="S171"/>
  <c r="S172"/>
  <c r="S173"/>
  <c r="S174"/>
  <c r="S175"/>
  <c r="B9" i="6"/>
  <c r="S161" i="1"/>
  <c r="S160"/>
  <c r="S141"/>
  <c r="S138"/>
  <c r="S137"/>
  <c r="S135"/>
  <c r="S128"/>
  <c r="S117"/>
  <c r="S110"/>
  <c r="S109"/>
  <c r="S106"/>
  <c r="S102"/>
  <c r="S101"/>
  <c r="S98"/>
  <c r="S97"/>
  <c r="S95"/>
  <c r="S90"/>
  <c r="S78"/>
  <c r="S74"/>
  <c r="S63"/>
  <c r="S60"/>
  <c r="S53"/>
  <c r="S47"/>
  <c r="S46"/>
  <c r="S44"/>
  <c r="S42"/>
  <c r="S39"/>
  <c r="S33"/>
  <c r="S30"/>
  <c r="S24"/>
  <c r="S23"/>
  <c r="S22"/>
  <c r="S8"/>
  <c r="S4"/>
  <c r="S3"/>
  <c r="S194"/>
  <c r="S192"/>
  <c r="S191"/>
  <c r="S190"/>
  <c r="S189"/>
  <c r="S188"/>
  <c r="S187"/>
  <c r="S186"/>
  <c r="S185"/>
  <c r="S184"/>
  <c r="S182"/>
  <c r="S181"/>
  <c r="S179"/>
  <c r="S176"/>
  <c r="S166"/>
  <c r="S143"/>
  <c r="S140"/>
  <c r="S93"/>
  <c r="S92"/>
  <c r="N166"/>
  <c r="N131"/>
  <c r="N8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5"/>
  <c r="N164"/>
  <c r="N163"/>
  <c r="N162"/>
  <c r="N161"/>
  <c r="N160"/>
  <c r="N159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0"/>
  <c r="N9"/>
  <c r="N7"/>
  <c r="N6"/>
  <c r="N5"/>
  <c r="N4"/>
  <c r="N3"/>
  <c r="N2"/>
  <c r="N11"/>
  <c r="A12" i="10"/>
  <c r="A13"/>
  <c r="A14"/>
  <c r="A15"/>
  <c r="A16"/>
  <c r="A17"/>
  <c r="A18"/>
  <c r="A19"/>
  <c r="A11"/>
  <c r="A20" s="1"/>
  <c r="B8"/>
  <c r="P211" i="1"/>
  <c r="O211"/>
  <c r="P115"/>
  <c r="O115"/>
  <c r="P24"/>
  <c r="O24"/>
  <c r="P95"/>
  <c r="O95"/>
  <c r="P56"/>
  <c r="O56"/>
  <c r="P6"/>
  <c r="O6"/>
  <c r="P171"/>
  <c r="O171"/>
  <c r="P210"/>
  <c r="O210"/>
  <c r="P209"/>
  <c r="O209"/>
  <c r="P208"/>
  <c r="O208"/>
  <c r="P71"/>
  <c r="O71"/>
  <c r="P207"/>
  <c r="O207"/>
  <c r="P206"/>
  <c r="O206"/>
  <c r="P70"/>
  <c r="O70"/>
  <c r="P33"/>
  <c r="O33"/>
  <c r="P205"/>
  <c r="O205"/>
  <c r="P86"/>
  <c r="O86"/>
  <c r="P186"/>
  <c r="O186"/>
  <c r="P55"/>
  <c r="O55"/>
  <c r="P204"/>
  <c r="O204"/>
  <c r="P16"/>
  <c r="O16"/>
  <c r="P160"/>
  <c r="O160"/>
  <c r="P203"/>
  <c r="O203"/>
  <c r="P121"/>
  <c r="O121"/>
  <c r="P10"/>
  <c r="O10"/>
  <c r="P57"/>
  <c r="O57"/>
  <c r="P202"/>
  <c r="O202"/>
  <c r="P169"/>
  <c r="O169"/>
  <c r="P35"/>
  <c r="O35"/>
  <c r="P3"/>
  <c r="O3"/>
  <c r="P201"/>
  <c r="O201"/>
  <c r="P200"/>
  <c r="O200"/>
  <c r="P122"/>
  <c r="O122"/>
  <c r="P199"/>
  <c r="O199"/>
  <c r="P144"/>
  <c r="O144"/>
  <c r="P198"/>
  <c r="O198"/>
  <c r="P99"/>
  <c r="O99"/>
  <c r="P185"/>
  <c r="O185"/>
  <c r="P197"/>
  <c r="O197"/>
  <c r="P4"/>
  <c r="O4"/>
  <c r="P196"/>
  <c r="O196"/>
  <c r="P119"/>
  <c r="O119"/>
  <c r="P195"/>
  <c r="O195"/>
  <c r="P108"/>
  <c r="O108"/>
  <c r="P192"/>
  <c r="O192"/>
  <c r="P141"/>
  <c r="O141"/>
  <c r="P151"/>
  <c r="O151"/>
  <c r="P188"/>
  <c r="O188"/>
  <c r="P184"/>
  <c r="O184"/>
  <c r="P120"/>
  <c r="O120"/>
  <c r="P25"/>
  <c r="O25"/>
  <c r="P22"/>
  <c r="O22"/>
  <c r="P41"/>
  <c r="O41"/>
  <c r="P81"/>
  <c r="O81"/>
  <c r="P63"/>
  <c r="O63"/>
  <c r="P83"/>
  <c r="O83"/>
  <c r="P65"/>
  <c r="O65"/>
  <c r="P42"/>
  <c r="O42"/>
  <c r="P11"/>
  <c r="O11"/>
  <c r="O128"/>
  <c r="P128"/>
  <c r="O214"/>
  <c r="P214"/>
  <c r="O155"/>
  <c r="P155"/>
  <c r="O9"/>
  <c r="P9"/>
  <c r="O117"/>
  <c r="P117"/>
  <c r="O215"/>
  <c r="P215"/>
  <c r="O216"/>
  <c r="P216"/>
  <c r="O217"/>
  <c r="P217"/>
  <c r="O145"/>
  <c r="P145"/>
  <c r="O44"/>
  <c r="P44"/>
  <c r="O133"/>
  <c r="P133"/>
  <c r="O193"/>
  <c r="P193"/>
  <c r="O172"/>
  <c r="P172"/>
  <c r="O218"/>
  <c r="P218"/>
  <c r="O98"/>
  <c r="P98"/>
  <c r="O219"/>
  <c r="P219"/>
  <c r="O137"/>
  <c r="P137"/>
  <c r="O220"/>
  <c r="P220"/>
  <c r="O150"/>
  <c r="P150"/>
  <c r="O17"/>
  <c r="P17"/>
  <c r="O92"/>
  <c r="P92"/>
  <c r="O109"/>
  <c r="P109"/>
  <c r="O84"/>
  <c r="P84"/>
  <c r="O158"/>
  <c r="P158"/>
  <c r="O23"/>
  <c r="P23"/>
  <c r="O60"/>
  <c r="P60"/>
  <c r="O221"/>
  <c r="P221"/>
  <c r="O222"/>
  <c r="P222"/>
  <c r="O66"/>
  <c r="P66"/>
  <c r="O112"/>
  <c r="P112"/>
  <c r="O161"/>
  <c r="P161"/>
  <c r="O223"/>
  <c r="P223"/>
  <c r="O89"/>
  <c r="P89"/>
  <c r="O224"/>
  <c r="P224"/>
  <c r="O8"/>
  <c r="P8"/>
  <c r="O225"/>
  <c r="P225"/>
  <c r="O45"/>
  <c r="P45"/>
  <c r="O226"/>
  <c r="P226"/>
  <c r="O227"/>
  <c r="P227"/>
  <c r="O228"/>
  <c r="P228"/>
  <c r="O157"/>
  <c r="P157"/>
  <c r="O159"/>
  <c r="P159"/>
  <c r="O229"/>
  <c r="P229"/>
  <c r="O32"/>
  <c r="P32"/>
  <c r="O230"/>
  <c r="P230"/>
  <c r="O19"/>
  <c r="P19"/>
  <c r="O48"/>
  <c r="P48"/>
  <c r="O178"/>
  <c r="P178"/>
  <c r="O166"/>
  <c r="P166"/>
  <c r="O231"/>
  <c r="P231"/>
  <c r="O31"/>
  <c r="P31"/>
  <c r="O94"/>
  <c r="P94"/>
  <c r="O124"/>
  <c r="P124"/>
  <c r="O51"/>
  <c r="P51"/>
  <c r="O232"/>
  <c r="P232"/>
  <c r="O233"/>
  <c r="P233"/>
  <c r="O129"/>
  <c r="P129"/>
  <c r="O73"/>
  <c r="P73"/>
  <c r="O96"/>
  <c r="P96"/>
  <c r="O125"/>
  <c r="P125"/>
  <c r="O234"/>
  <c r="P234"/>
  <c r="O74"/>
  <c r="P74"/>
  <c r="O47"/>
  <c r="P47"/>
  <c r="O174"/>
  <c r="P174"/>
  <c r="O110"/>
  <c r="P110"/>
  <c r="O130"/>
  <c r="P130"/>
  <c r="O69"/>
  <c r="P69"/>
  <c r="O235"/>
  <c r="P235"/>
  <c r="O187"/>
  <c r="P187"/>
  <c r="O236"/>
  <c r="P236"/>
  <c r="O61"/>
  <c r="P61"/>
  <c r="O18"/>
  <c r="P18"/>
  <c r="O12"/>
  <c r="P12"/>
  <c r="O237"/>
  <c r="P237"/>
  <c r="O50"/>
  <c r="P50"/>
  <c r="O135"/>
  <c r="P135"/>
  <c r="O106"/>
  <c r="P106"/>
  <c r="O14"/>
  <c r="P14"/>
  <c r="O181"/>
  <c r="P181"/>
  <c r="O111"/>
  <c r="P111"/>
  <c r="O153"/>
  <c r="P153"/>
  <c r="O182"/>
  <c r="P182"/>
  <c r="O156"/>
  <c r="P156"/>
  <c r="O80"/>
  <c r="P80"/>
  <c r="O100"/>
  <c r="P100"/>
  <c r="O238"/>
  <c r="P238"/>
  <c r="O136"/>
  <c r="P136"/>
  <c r="O239"/>
  <c r="P239"/>
  <c r="O5"/>
  <c r="P5"/>
  <c r="O240"/>
  <c r="P240"/>
  <c r="O241"/>
  <c r="P241"/>
  <c r="O183"/>
  <c r="P183"/>
  <c r="O52"/>
  <c r="P52"/>
  <c r="O62"/>
  <c r="P62"/>
  <c r="O242"/>
  <c r="P242"/>
  <c r="O243"/>
  <c r="P243"/>
  <c r="O85"/>
  <c r="P85"/>
  <c r="O64"/>
  <c r="P64"/>
  <c r="O146"/>
  <c r="P146"/>
  <c r="O244"/>
  <c r="P244"/>
  <c r="O114"/>
  <c r="P114"/>
  <c r="O245"/>
  <c r="P245"/>
  <c r="O67"/>
  <c r="P67"/>
  <c r="O246"/>
  <c r="P246"/>
  <c r="O163"/>
  <c r="P163"/>
  <c r="O164"/>
  <c r="P164"/>
  <c r="O247"/>
  <c r="P247"/>
  <c r="O7"/>
  <c r="P7"/>
  <c r="O248"/>
  <c r="P248"/>
  <c r="O139"/>
  <c r="P139"/>
  <c r="O154"/>
  <c r="P154"/>
  <c r="O249"/>
  <c r="P249"/>
  <c r="O140"/>
  <c r="P140"/>
  <c r="O167"/>
  <c r="P167"/>
  <c r="O138"/>
  <c r="P138"/>
  <c r="O105"/>
  <c r="P105"/>
  <c r="O53"/>
  <c r="P53"/>
  <c r="O28"/>
  <c r="P28"/>
  <c r="O68"/>
  <c r="P68"/>
  <c r="O34"/>
  <c r="P34"/>
  <c r="O39"/>
  <c r="P39"/>
  <c r="O250"/>
  <c r="P250"/>
  <c r="O93"/>
  <c r="P93"/>
  <c r="O251"/>
  <c r="P251"/>
  <c r="O90"/>
  <c r="P90"/>
  <c r="O190"/>
  <c r="P190"/>
  <c r="O123"/>
  <c r="P123"/>
  <c r="O252"/>
  <c r="P252"/>
  <c r="O2"/>
  <c r="P2"/>
  <c r="O253"/>
  <c r="P253"/>
  <c r="O254"/>
  <c r="P254"/>
  <c r="O152"/>
  <c r="P152"/>
  <c r="O43"/>
  <c r="P43"/>
  <c r="O36"/>
  <c r="P36"/>
  <c r="O255"/>
  <c r="P255"/>
  <c r="O37"/>
  <c r="P37"/>
  <c r="O256"/>
  <c r="P256"/>
  <c r="O79"/>
  <c r="P79"/>
  <c r="O127"/>
  <c r="P127"/>
  <c r="O149"/>
  <c r="P149"/>
  <c r="O113"/>
  <c r="P113"/>
  <c r="O15"/>
  <c r="P15"/>
  <c r="O194"/>
  <c r="P194"/>
  <c r="O77"/>
  <c r="P77"/>
  <c r="O59"/>
  <c r="P59"/>
  <c r="O257"/>
  <c r="P257"/>
  <c r="O177"/>
  <c r="P177"/>
  <c r="O91"/>
  <c r="P91"/>
  <c r="O258"/>
  <c r="P258"/>
  <c r="O259"/>
  <c r="P259"/>
  <c r="O260"/>
  <c r="P260"/>
  <c r="O82"/>
  <c r="P82"/>
  <c r="O107"/>
  <c r="P107"/>
  <c r="O261"/>
  <c r="P261"/>
  <c r="O262"/>
  <c r="P262"/>
  <c r="O126"/>
  <c r="P126"/>
  <c r="O27"/>
  <c r="P27"/>
  <c r="O102"/>
  <c r="P102"/>
  <c r="O40"/>
  <c r="P40"/>
  <c r="O263"/>
  <c r="P263"/>
  <c r="O165"/>
  <c r="P165"/>
  <c r="O176"/>
  <c r="P176"/>
  <c r="O134"/>
  <c r="P134"/>
  <c r="O143"/>
  <c r="P143"/>
  <c r="O116"/>
  <c r="P116"/>
  <c r="O118"/>
  <c r="P118"/>
  <c r="O88"/>
  <c r="P88"/>
  <c r="O13"/>
  <c r="P13"/>
  <c r="O21"/>
  <c r="P21"/>
  <c r="O264"/>
  <c r="P264"/>
  <c r="O97"/>
  <c r="P97"/>
  <c r="O20"/>
  <c r="P20"/>
  <c r="O265"/>
  <c r="P265"/>
  <c r="O175"/>
  <c r="P175"/>
  <c r="O266"/>
  <c r="P266"/>
  <c r="O191"/>
  <c r="P191"/>
  <c r="O72"/>
  <c r="P72"/>
  <c r="O267"/>
  <c r="P267"/>
  <c r="O268"/>
  <c r="P268"/>
  <c r="O104"/>
  <c r="P104"/>
  <c r="O54"/>
  <c r="P54"/>
  <c r="O76"/>
  <c r="P76"/>
  <c r="O179"/>
  <c r="P179"/>
  <c r="O269"/>
  <c r="P269"/>
  <c r="O148"/>
  <c r="P148"/>
  <c r="O147"/>
  <c r="P147"/>
  <c r="O162"/>
  <c r="P162"/>
  <c r="O142"/>
  <c r="P142"/>
  <c r="O270"/>
  <c r="P270"/>
  <c r="O30"/>
  <c r="P30"/>
  <c r="O29"/>
  <c r="P29"/>
  <c r="O46"/>
  <c r="P46"/>
  <c r="O26"/>
  <c r="P26"/>
  <c r="O49"/>
  <c r="P49"/>
  <c r="O271"/>
  <c r="P271"/>
  <c r="O168"/>
  <c r="P168"/>
  <c r="O38"/>
  <c r="P38"/>
  <c r="O87"/>
  <c r="P87"/>
  <c r="O103"/>
  <c r="P103"/>
  <c r="O78"/>
  <c r="P78"/>
  <c r="O173"/>
  <c r="P173"/>
  <c r="O272"/>
  <c r="P272"/>
  <c r="O75"/>
  <c r="Q75" s="1"/>
  <c r="R75" s="1"/>
  <c r="O101"/>
  <c r="P101"/>
  <c r="O131"/>
  <c r="P131"/>
  <c r="O180"/>
  <c r="P180"/>
  <c r="O132"/>
  <c r="P132"/>
  <c r="O212"/>
  <c r="P212"/>
  <c r="O213"/>
  <c r="P213"/>
  <c r="O58"/>
  <c r="P58"/>
  <c r="O189"/>
  <c r="P189"/>
  <c r="P170"/>
  <c r="O170"/>
  <c r="J118"/>
  <c r="J191"/>
  <c r="J161"/>
  <c r="J192"/>
  <c r="J108"/>
  <c r="J33"/>
  <c r="J75"/>
  <c r="J206"/>
  <c r="J207"/>
  <c r="J71"/>
  <c r="J208"/>
  <c r="J209"/>
  <c r="J210"/>
  <c r="J171"/>
  <c r="J6"/>
  <c r="J56"/>
  <c r="J170"/>
  <c r="J95"/>
  <c r="J24"/>
  <c r="J115"/>
  <c r="J211"/>
  <c r="J131"/>
  <c r="J180"/>
  <c r="J132"/>
  <c r="J212"/>
  <c r="J213"/>
  <c r="J58"/>
  <c r="J189"/>
  <c r="J128"/>
  <c r="J214"/>
  <c r="J155"/>
  <c r="J9"/>
  <c r="J117"/>
  <c r="J215"/>
  <c r="J216"/>
  <c r="J217"/>
  <c r="J145"/>
  <c r="J44"/>
  <c r="J133"/>
  <c r="J193"/>
  <c r="J172"/>
  <c r="J218"/>
  <c r="J98"/>
  <c r="J219"/>
  <c r="J137"/>
  <c r="J220"/>
  <c r="J150"/>
  <c r="J17"/>
  <c r="J92"/>
  <c r="J109"/>
  <c r="J84"/>
  <c r="J158"/>
  <c r="J23"/>
  <c r="J60"/>
  <c r="J221"/>
  <c r="J222"/>
  <c r="J66"/>
  <c r="J112"/>
  <c r="J223"/>
  <c r="J89"/>
  <c r="J224"/>
  <c r="J8"/>
  <c r="J225"/>
  <c r="J45"/>
  <c r="J226"/>
  <c r="J227"/>
  <c r="J228"/>
  <c r="J157"/>
  <c r="J159"/>
  <c r="J229"/>
  <c r="J32"/>
  <c r="J230"/>
  <c r="J19"/>
  <c r="J48"/>
  <c r="J178"/>
  <c r="J166"/>
  <c r="J231"/>
  <c r="J31"/>
  <c r="J94"/>
  <c r="J124"/>
  <c r="J51"/>
  <c r="J232"/>
  <c r="J233"/>
  <c r="J129"/>
  <c r="J73"/>
  <c r="J96"/>
  <c r="J125"/>
  <c r="J234"/>
  <c r="J74"/>
  <c r="J47"/>
  <c r="J174"/>
  <c r="J110"/>
  <c r="J130"/>
  <c r="J69"/>
  <c r="J235"/>
  <c r="J187"/>
  <c r="J236"/>
  <c r="J61"/>
  <c r="J18"/>
  <c r="J12"/>
  <c r="J237"/>
  <c r="J50"/>
  <c r="J135"/>
  <c r="J106"/>
  <c r="J14"/>
  <c r="J181"/>
  <c r="J111"/>
  <c r="J153"/>
  <c r="J182"/>
  <c r="J156"/>
  <c r="J80"/>
  <c r="J100"/>
  <c r="J238"/>
  <c r="J136"/>
  <c r="J239"/>
  <c r="J240"/>
  <c r="J5"/>
  <c r="J241"/>
  <c r="J183"/>
  <c r="J52"/>
  <c r="J62"/>
  <c r="J242"/>
  <c r="J243"/>
  <c r="J85"/>
  <c r="J64"/>
  <c r="J146"/>
  <c r="J244"/>
  <c r="J114"/>
  <c r="J245"/>
  <c r="J67"/>
  <c r="J246"/>
  <c r="J163"/>
  <c r="J164"/>
  <c r="J247"/>
  <c r="J7"/>
  <c r="J248"/>
  <c r="J139"/>
  <c r="J154"/>
  <c r="J249"/>
  <c r="J140"/>
  <c r="J167"/>
  <c r="J138"/>
  <c r="J105"/>
  <c r="J53"/>
  <c r="J28"/>
  <c r="J68"/>
  <c r="J34"/>
  <c r="J39"/>
  <c r="J250"/>
  <c r="J93"/>
  <c r="J251"/>
  <c r="J90"/>
  <c r="J190"/>
  <c r="J123"/>
  <c r="J252"/>
  <c r="J2"/>
  <c r="J253"/>
  <c r="J254"/>
  <c r="J152"/>
  <c r="J43"/>
  <c r="J36"/>
  <c r="J255"/>
  <c r="J37"/>
  <c r="J256"/>
  <c r="J79"/>
  <c r="J127"/>
  <c r="J149"/>
  <c r="J113"/>
  <c r="J15"/>
  <c r="J194"/>
  <c r="J77"/>
  <c r="J59"/>
  <c r="J257"/>
  <c r="J177"/>
  <c r="J91"/>
  <c r="J258"/>
  <c r="J259"/>
  <c r="J260"/>
  <c r="J82"/>
  <c r="J107"/>
  <c r="J261"/>
  <c r="J262"/>
  <c r="J27"/>
  <c r="J102"/>
  <c r="J40"/>
  <c r="J263"/>
  <c r="J165"/>
  <c r="J176"/>
  <c r="J134"/>
  <c r="J143"/>
  <c r="J116"/>
  <c r="J88"/>
  <c r="J13"/>
  <c r="J21"/>
  <c r="J264"/>
  <c r="J97"/>
  <c r="J20"/>
  <c r="J265"/>
  <c r="J175"/>
  <c r="J266"/>
  <c r="J72"/>
  <c r="J267"/>
  <c r="J268"/>
  <c r="J54"/>
  <c r="J76"/>
  <c r="J179"/>
  <c r="J269"/>
  <c r="J148"/>
  <c r="J147"/>
  <c r="J162"/>
  <c r="J142"/>
  <c r="J270"/>
  <c r="J30"/>
  <c r="J29"/>
  <c r="J46"/>
  <c r="J26"/>
  <c r="J49"/>
  <c r="J271"/>
  <c r="J168"/>
  <c r="J38"/>
  <c r="J87"/>
  <c r="J103"/>
  <c r="J78"/>
  <c r="J173"/>
  <c r="J272"/>
  <c r="J104"/>
  <c r="J101"/>
  <c r="J200"/>
  <c r="J201"/>
  <c r="J3"/>
  <c r="J35"/>
  <c r="J169"/>
  <c r="J202"/>
  <c r="J57"/>
  <c r="J10"/>
  <c r="J121"/>
  <c r="J203"/>
  <c r="J160"/>
  <c r="J16"/>
  <c r="J204"/>
  <c r="J55"/>
  <c r="J186"/>
  <c r="J86"/>
  <c r="J205"/>
  <c r="J70"/>
  <c r="J42"/>
  <c r="J83"/>
  <c r="J65"/>
  <c r="J63"/>
  <c r="J81"/>
  <c r="J41"/>
  <c r="J22"/>
  <c r="J25"/>
  <c r="J120"/>
  <c r="J184"/>
  <c r="J188"/>
  <c r="J151"/>
  <c r="J141"/>
  <c r="J195"/>
  <c r="J119"/>
  <c r="J196"/>
  <c r="J4"/>
  <c r="J197"/>
  <c r="J185"/>
  <c r="J99"/>
  <c r="J198"/>
  <c r="J144"/>
  <c r="J199"/>
  <c r="J122"/>
  <c r="J273"/>
  <c r="J274"/>
  <c r="J11"/>
  <c r="J275"/>
  <c r="Q246" l="1"/>
  <c r="Q245"/>
  <c r="Q157"/>
  <c r="R157" s="1"/>
  <c r="Q45"/>
  <c r="R45" s="1"/>
  <c r="Q145"/>
  <c r="R145" s="1"/>
  <c r="Q155"/>
  <c r="R155" s="1"/>
  <c r="Q131"/>
  <c r="R131" s="1"/>
  <c r="Q90"/>
  <c r="R90" s="1"/>
  <c r="Q144"/>
  <c r="R144" s="1"/>
  <c r="Q55"/>
  <c r="R55" s="1"/>
  <c r="Q33"/>
  <c r="R33" s="1"/>
  <c r="Q71"/>
  <c r="R71" s="1"/>
  <c r="Q209"/>
  <c r="Q171"/>
  <c r="R171" s="1"/>
  <c r="Q56"/>
  <c r="R56" s="1"/>
  <c r="Q24"/>
  <c r="R24" s="1"/>
  <c r="Q147"/>
  <c r="R147" s="1"/>
  <c r="Q175"/>
  <c r="R175" s="1"/>
  <c r="Q261"/>
  <c r="Q15"/>
  <c r="R15" s="1"/>
  <c r="Q83"/>
  <c r="R83" s="1"/>
  <c r="Q81"/>
  <c r="R81" s="1"/>
  <c r="Q185"/>
  <c r="R185" s="1"/>
  <c r="Q248"/>
  <c r="Q52"/>
  <c r="R52" s="1"/>
  <c r="Q5"/>
  <c r="R5" s="1"/>
  <c r="Q239"/>
  <c r="Q238"/>
  <c r="Q80"/>
  <c r="R80" s="1"/>
  <c r="Q74"/>
  <c r="R74" s="1"/>
  <c r="Q73"/>
  <c r="R73" s="1"/>
  <c r="Q233"/>
  <c r="Q51"/>
  <c r="R51" s="1"/>
  <c r="Q94"/>
  <c r="R94" s="1"/>
  <c r="Q19"/>
  <c r="R19" s="1"/>
  <c r="Q112"/>
  <c r="R112" s="1"/>
  <c r="Q60"/>
  <c r="R60" s="1"/>
  <c r="Q158"/>
  <c r="R158" s="1"/>
  <c r="Q109"/>
  <c r="R109" s="1"/>
  <c r="Q17"/>
  <c r="R17" s="1"/>
  <c r="Q218"/>
  <c r="Q270"/>
  <c r="Q165"/>
  <c r="R165" s="1"/>
  <c r="Q113"/>
  <c r="R113" s="1"/>
  <c r="Q2"/>
  <c r="R2" s="1"/>
  <c r="Q240"/>
  <c r="Q181"/>
  <c r="R181" s="1"/>
  <c r="Q204"/>
  <c r="Q13"/>
  <c r="R13" s="1"/>
  <c r="Q143"/>
  <c r="R143" s="1"/>
  <c r="Q37"/>
  <c r="R37" s="1"/>
  <c r="Q152"/>
  <c r="R152" s="1"/>
  <c r="Q39"/>
  <c r="R39" s="1"/>
  <c r="Q68"/>
  <c r="R68" s="1"/>
  <c r="Q53"/>
  <c r="R53" s="1"/>
  <c r="Q138"/>
  <c r="R138" s="1"/>
  <c r="Q224"/>
  <c r="Q214"/>
  <c r="Q11"/>
  <c r="R11" s="1"/>
  <c r="Q65"/>
  <c r="R65" s="1"/>
  <c r="Q25"/>
  <c r="R25" s="1"/>
  <c r="Q197"/>
  <c r="Q70"/>
  <c r="R70" s="1"/>
  <c r="Q170"/>
  <c r="R170" s="1"/>
  <c r="Q78"/>
  <c r="R78" s="1"/>
  <c r="Q148"/>
  <c r="R148" s="1"/>
  <c r="Q179"/>
  <c r="R179" s="1"/>
  <c r="Q54"/>
  <c r="R54" s="1"/>
  <c r="Q268"/>
  <c r="Q265"/>
  <c r="Q27"/>
  <c r="R27" s="1"/>
  <c r="Q107"/>
  <c r="R107" s="1"/>
  <c r="Q260"/>
  <c r="Q258"/>
  <c r="Q177"/>
  <c r="R177" s="1"/>
  <c r="Q85"/>
  <c r="R85" s="1"/>
  <c r="Q14"/>
  <c r="R14" s="1"/>
  <c r="Q130"/>
  <c r="R130" s="1"/>
  <c r="Q96"/>
  <c r="R96" s="1"/>
  <c r="Q48"/>
  <c r="R48" s="1"/>
  <c r="Q221"/>
  <c r="Q98"/>
  <c r="R98" s="1"/>
  <c r="Q108"/>
  <c r="R108" s="1"/>
  <c r="Q4"/>
  <c r="R4" s="1"/>
  <c r="Q169"/>
  <c r="R169" s="1"/>
  <c r="Q250"/>
  <c r="Q139"/>
  <c r="R139" s="1"/>
  <c r="Q213"/>
  <c r="Q26"/>
  <c r="R26" s="1"/>
  <c r="Q244"/>
  <c r="Q64"/>
  <c r="R64" s="1"/>
  <c r="Q12"/>
  <c r="R12" s="1"/>
  <c r="Q187"/>
  <c r="R187" s="1"/>
  <c r="Q202"/>
  <c r="Q58"/>
  <c r="R58" s="1"/>
  <c r="Q180"/>
  <c r="R180" s="1"/>
  <c r="Q272"/>
  <c r="Q49"/>
  <c r="R49" s="1"/>
  <c r="Q30"/>
  <c r="R30" s="1"/>
  <c r="Q269"/>
  <c r="Q104"/>
  <c r="R104" s="1"/>
  <c r="Q21"/>
  <c r="R21" s="1"/>
  <c r="Q88"/>
  <c r="R88" s="1"/>
  <c r="Q116"/>
  <c r="R116" s="1"/>
  <c r="Q134"/>
  <c r="R134" s="1"/>
  <c r="Q59"/>
  <c r="R59" s="1"/>
  <c r="Q79"/>
  <c r="R79" s="1"/>
  <c r="Q190"/>
  <c r="R190" s="1"/>
  <c r="Q34"/>
  <c r="R34" s="1"/>
  <c r="Q105"/>
  <c r="R105" s="1"/>
  <c r="Q163"/>
  <c r="R163" s="1"/>
  <c r="Q67"/>
  <c r="R67" s="1"/>
  <c r="Q114"/>
  <c r="R114" s="1"/>
  <c r="Q146"/>
  <c r="R146" s="1"/>
  <c r="Q182"/>
  <c r="R182" s="1"/>
  <c r="Q47"/>
  <c r="R47" s="1"/>
  <c r="Q129"/>
  <c r="R129" s="1"/>
  <c r="Q124"/>
  <c r="R124" s="1"/>
  <c r="Q159"/>
  <c r="R159" s="1"/>
  <c r="Q228"/>
  <c r="Q226"/>
  <c r="Q225"/>
  <c r="Q220"/>
  <c r="Q133"/>
  <c r="R133" s="1"/>
  <c r="Q128"/>
  <c r="R128" s="1"/>
  <c r="Q120"/>
  <c r="R120" s="1"/>
  <c r="Q201"/>
  <c r="Q35"/>
  <c r="R35" s="1"/>
  <c r="Q57"/>
  <c r="R57" s="1"/>
  <c r="Q121"/>
  <c r="R121" s="1"/>
  <c r="Q210"/>
  <c r="Q95"/>
  <c r="R95" s="1"/>
  <c r="Q115"/>
  <c r="R115" s="1"/>
  <c r="Q189"/>
  <c r="R189" s="1"/>
  <c r="Q173"/>
  <c r="R173" s="1"/>
  <c r="Q103"/>
  <c r="R103" s="1"/>
  <c r="Q38"/>
  <c r="R38" s="1"/>
  <c r="Q271"/>
  <c r="Q72"/>
  <c r="R72" s="1"/>
  <c r="Q264"/>
  <c r="Q102"/>
  <c r="R102" s="1"/>
  <c r="Q82"/>
  <c r="R82" s="1"/>
  <c r="Q91"/>
  <c r="R91" s="1"/>
  <c r="Q256"/>
  <c r="Q255"/>
  <c r="Q43"/>
  <c r="R43" s="1"/>
  <c r="Q254"/>
  <c r="Q140"/>
  <c r="R140" s="1"/>
  <c r="Q164"/>
  <c r="R164" s="1"/>
  <c r="Q62"/>
  <c r="R62" s="1"/>
  <c r="Q100"/>
  <c r="R100" s="1"/>
  <c r="Q237"/>
  <c r="Q18"/>
  <c r="R18" s="1"/>
  <c r="Q236"/>
  <c r="Q235"/>
  <c r="Q231"/>
  <c r="Q229"/>
  <c r="Q161"/>
  <c r="R161" s="1"/>
  <c r="Q23"/>
  <c r="R23" s="1"/>
  <c r="Q92"/>
  <c r="R92" s="1"/>
  <c r="Q44"/>
  <c r="R44" s="1"/>
  <c r="Q217"/>
  <c r="Q215"/>
  <c r="Q9"/>
  <c r="R9" s="1"/>
  <c r="Q151"/>
  <c r="R151" s="1"/>
  <c r="Q192"/>
  <c r="R192" s="1"/>
  <c r="Q195"/>
  <c r="Q196"/>
  <c r="Q199"/>
  <c r="Q203"/>
  <c r="Q16"/>
  <c r="R16" s="1"/>
  <c r="Q186"/>
  <c r="R186" s="1"/>
  <c r="Q230"/>
  <c r="Q66"/>
  <c r="R66" s="1"/>
  <c r="Q172"/>
  <c r="Q184"/>
  <c r="R184" s="1"/>
  <c r="Q119"/>
  <c r="R119" s="1"/>
  <c r="Q122"/>
  <c r="R122" s="1"/>
  <c r="Q206"/>
  <c r="Q6"/>
  <c r="R6" s="1"/>
  <c r="Q126"/>
  <c r="Q7"/>
  <c r="R7" s="1"/>
  <c r="Q106"/>
  <c r="R106" s="1"/>
  <c r="Q212"/>
  <c r="Q46"/>
  <c r="R46" s="1"/>
  <c r="Q162"/>
  <c r="R162" s="1"/>
  <c r="Q267"/>
  <c r="Q191"/>
  <c r="R191" s="1"/>
  <c r="Q97"/>
  <c r="R97" s="1"/>
  <c r="Q176"/>
  <c r="R176" s="1"/>
  <c r="Q263"/>
  <c r="Q262"/>
  <c r="Q257"/>
  <c r="Q77"/>
  <c r="R77" s="1"/>
  <c r="Q127"/>
  <c r="R127" s="1"/>
  <c r="Q253"/>
  <c r="Q252"/>
  <c r="Q93"/>
  <c r="R93" s="1"/>
  <c r="Q167"/>
  <c r="R167" s="1"/>
  <c r="Q249"/>
  <c r="Q247"/>
  <c r="Q243"/>
  <c r="Q241"/>
  <c r="Q156"/>
  <c r="R156" s="1"/>
  <c r="Q153"/>
  <c r="R153" s="1"/>
  <c r="Q135"/>
  <c r="R135" s="1"/>
  <c r="Q69"/>
  <c r="R69" s="1"/>
  <c r="Q110"/>
  <c r="R110" s="1"/>
  <c r="Q125"/>
  <c r="R125" s="1"/>
  <c r="Q31"/>
  <c r="R31" s="1"/>
  <c r="Q166"/>
  <c r="R166" s="1"/>
  <c r="Q32"/>
  <c r="R32" s="1"/>
  <c r="Q8"/>
  <c r="R8" s="1"/>
  <c r="Q89"/>
  <c r="R89" s="1"/>
  <c r="Q222"/>
  <c r="Q150"/>
  <c r="R150" s="1"/>
  <c r="Q137"/>
  <c r="R137" s="1"/>
  <c r="Q193"/>
  <c r="R193" s="1"/>
  <c r="Q117"/>
  <c r="R117" s="1"/>
  <c r="Q42"/>
  <c r="R42" s="1"/>
  <c r="Q63"/>
  <c r="R63" s="1"/>
  <c r="Q41"/>
  <c r="R41" s="1"/>
  <c r="Q188"/>
  <c r="R188" s="1"/>
  <c r="Q141"/>
  <c r="R141" s="1"/>
  <c r="Q99"/>
  <c r="R99" s="1"/>
  <c r="Q200"/>
  <c r="Q3"/>
  <c r="R3" s="1"/>
  <c r="Q10"/>
  <c r="R10" s="1"/>
  <c r="Q160"/>
  <c r="R160" s="1"/>
  <c r="Q86"/>
  <c r="R86" s="1"/>
  <c r="Q207"/>
  <c r="Q208"/>
  <c r="Q211"/>
  <c r="Q101"/>
  <c r="R101" s="1"/>
  <c r="Q142"/>
  <c r="R142" s="1"/>
  <c r="Q20"/>
  <c r="R20" s="1"/>
  <c r="Q149"/>
  <c r="R149" s="1"/>
  <c r="Q251"/>
  <c r="Q183"/>
  <c r="R183" s="1"/>
  <c r="Q50"/>
  <c r="R50" s="1"/>
  <c r="Q234"/>
  <c r="Q132"/>
  <c r="R132" s="1"/>
  <c r="Q87"/>
  <c r="R87" s="1"/>
  <c r="Q168"/>
  <c r="R168" s="1"/>
  <c r="Q29"/>
  <c r="R29" s="1"/>
  <c r="Q76"/>
  <c r="R76" s="1"/>
  <c r="Q266"/>
  <c r="Q118"/>
  <c r="R118" s="1"/>
  <c r="Q40"/>
  <c r="R40" s="1"/>
  <c r="Q259"/>
  <c r="Q194"/>
  <c r="R194" s="1"/>
  <c r="Q36"/>
  <c r="R36" s="1"/>
  <c r="Q123"/>
  <c r="R123" s="1"/>
  <c r="Q28"/>
  <c r="R28" s="1"/>
  <c r="Q154"/>
  <c r="R154" s="1"/>
  <c r="Q242"/>
  <c r="Q136"/>
  <c r="R136" s="1"/>
  <c r="Q111"/>
  <c r="R111" s="1"/>
  <c r="Q61"/>
  <c r="R61" s="1"/>
  <c r="Q174"/>
  <c r="R174" s="1"/>
  <c r="Q232"/>
  <c r="Q178"/>
  <c r="R178" s="1"/>
  <c r="Q227"/>
  <c r="Q223"/>
  <c r="Q84"/>
  <c r="R84" s="1"/>
  <c r="Q219"/>
  <c r="Q216"/>
  <c r="Q22"/>
  <c r="R22" s="1"/>
  <c r="Q198"/>
  <c r="Q205"/>
  <c r="Q274" l="1"/>
  <c r="S142"/>
  <c r="T142" s="1"/>
  <c r="R273"/>
  <c r="R274" l="1"/>
</calcChain>
</file>

<file path=xl/sharedStrings.xml><?xml version="1.0" encoding="utf-8"?>
<sst xmlns="http://schemas.openxmlformats.org/spreadsheetml/2006/main" count="2151" uniqueCount="956">
  <si>
    <t>prénom</t>
  </si>
  <si>
    <t>date naissance</t>
  </si>
  <si>
    <t>lieu de naissance</t>
  </si>
  <si>
    <t>lieu de décès</t>
  </si>
  <si>
    <t>genre de mort</t>
  </si>
  <si>
    <t>ABOUT</t>
  </si>
  <si>
    <t>ADNOT</t>
  </si>
  <si>
    <t>ALEXANDRE</t>
  </si>
  <si>
    <t>ALLAMAN</t>
  </si>
  <si>
    <t>ANGER</t>
  </si>
  <si>
    <t>ARNOU</t>
  </si>
  <si>
    <t>AUBE</t>
  </si>
  <si>
    <t>AUBRY</t>
  </si>
  <si>
    <t>BADIALI</t>
  </si>
  <si>
    <t>BALOCHARD</t>
  </si>
  <si>
    <t>BASCHET</t>
  </si>
  <si>
    <t>Charles</t>
  </si>
  <si>
    <t>Léon</t>
  </si>
  <si>
    <t>Louis</t>
  </si>
  <si>
    <t>Edmond</t>
  </si>
  <si>
    <t>Paul</t>
  </si>
  <si>
    <t>Eugène</t>
  </si>
  <si>
    <t>Lucien</t>
  </si>
  <si>
    <t>Joseph</t>
  </si>
  <si>
    <t>Gaston</t>
  </si>
  <si>
    <t>Pierre</t>
  </si>
  <si>
    <t>BAUDART</t>
  </si>
  <si>
    <t>Georges</t>
  </si>
  <si>
    <t>Jean</t>
  </si>
  <si>
    <t>BERTEAUX</t>
  </si>
  <si>
    <t>Marcel</t>
  </si>
  <si>
    <t>BERTIN</t>
  </si>
  <si>
    <t>Achille</t>
  </si>
  <si>
    <t>BIRON</t>
  </si>
  <si>
    <t>Ernest</t>
  </si>
  <si>
    <t>BLANCKAERTS</t>
  </si>
  <si>
    <t>Raymond</t>
  </si>
  <si>
    <t>BLOT</t>
  </si>
  <si>
    <t>BOGAERT</t>
  </si>
  <si>
    <t>Victor</t>
  </si>
  <si>
    <t>BOITEL</t>
  </si>
  <si>
    <t>BOLLE</t>
  </si>
  <si>
    <t>BONNAUD</t>
  </si>
  <si>
    <t>René</t>
  </si>
  <si>
    <t>BONNEL</t>
  </si>
  <si>
    <t>BONNET</t>
  </si>
  <si>
    <t>Philippe</t>
  </si>
  <si>
    <t>BOUGIER</t>
  </si>
  <si>
    <t>Julien</t>
  </si>
  <si>
    <t>BOULLET</t>
  </si>
  <si>
    <t>Adonis</t>
  </si>
  <si>
    <t>François</t>
  </si>
  <si>
    <t>BOURHIS</t>
  </si>
  <si>
    <t>BOURSIN</t>
  </si>
  <si>
    <t>BOVET</t>
  </si>
  <si>
    <t>BOYER</t>
  </si>
  <si>
    <t>BOZEC</t>
  </si>
  <si>
    <t>BRAMWELLS</t>
  </si>
  <si>
    <t>BRETONNEL</t>
  </si>
  <si>
    <t>BRIAUX</t>
  </si>
  <si>
    <t>Henri</t>
  </si>
  <si>
    <t>BRIDIER</t>
  </si>
  <si>
    <t>BRONCHAIN</t>
  </si>
  <si>
    <t>Camille</t>
  </si>
  <si>
    <t>BRUNEL</t>
  </si>
  <si>
    <t>CAHAIS</t>
  </si>
  <si>
    <t>Gabriel</t>
  </si>
  <si>
    <t>CANTIN</t>
  </si>
  <si>
    <t>CARLIER</t>
  </si>
  <si>
    <t>Fernand</t>
  </si>
  <si>
    <t>CHALVIGNAC</t>
  </si>
  <si>
    <t>CHANTEAU</t>
  </si>
  <si>
    <t>Maurice</t>
  </si>
  <si>
    <t>CHANTREUX</t>
  </si>
  <si>
    <t>CHAPPUIS</t>
  </si>
  <si>
    <t>CHAUSSE</t>
  </si>
  <si>
    <t>André</t>
  </si>
  <si>
    <t>CHIQUET</t>
  </si>
  <si>
    <t>CHOMEL</t>
  </si>
  <si>
    <t>CILLARD</t>
  </si>
  <si>
    <t>COICHOT</t>
  </si>
  <si>
    <t>CONGY</t>
  </si>
  <si>
    <t>CORDIER</t>
  </si>
  <si>
    <t>COTTET</t>
  </si>
  <si>
    <t>COUDRAY</t>
  </si>
  <si>
    <t>Arthur</t>
  </si>
  <si>
    <t>DAMOTTE</t>
  </si>
  <si>
    <t>DANDELOT</t>
  </si>
  <si>
    <t>DANGER</t>
  </si>
  <si>
    <t>DAUDE</t>
  </si>
  <si>
    <t>DE LAUMONT</t>
  </si>
  <si>
    <t>Jacques</t>
  </si>
  <si>
    <t>DEBERLE</t>
  </si>
  <si>
    <t xml:space="preserve">DEJARDIN </t>
  </si>
  <si>
    <t>DELANGLE</t>
  </si>
  <si>
    <t>DELCROIX</t>
  </si>
  <si>
    <t>DELEAU</t>
  </si>
  <si>
    <t>DELORT</t>
  </si>
  <si>
    <t>DEMERCY</t>
  </si>
  <si>
    <t>DENANCE</t>
  </si>
  <si>
    <t>DENIS</t>
  </si>
  <si>
    <t>jean</t>
  </si>
  <si>
    <t>Yves</t>
  </si>
  <si>
    <t>DESHAYES</t>
  </si>
  <si>
    <t>Jules</t>
  </si>
  <si>
    <t>DESNIAULT</t>
  </si>
  <si>
    <t>Etienne</t>
  </si>
  <si>
    <t>DEVELLE</t>
  </si>
  <si>
    <t>Claude</t>
  </si>
  <si>
    <t>DEVIE</t>
  </si>
  <si>
    <t>DEVILLE</t>
  </si>
  <si>
    <t xml:space="preserve">DILSCHER </t>
  </si>
  <si>
    <t>DUBREUIL</t>
  </si>
  <si>
    <t>DUCHILIER</t>
  </si>
  <si>
    <t>DUROCH</t>
  </si>
  <si>
    <t>ESTIVAL</t>
  </si>
  <si>
    <t>ETIENNE</t>
  </si>
  <si>
    <t>EVRARD</t>
  </si>
  <si>
    <t>EYREAMS</t>
  </si>
  <si>
    <t>Roger</t>
  </si>
  <si>
    <t>FAUJOUR</t>
  </si>
  <si>
    <t>FELTZ</t>
  </si>
  <si>
    <t>FENTZ</t>
  </si>
  <si>
    <t>Émile</t>
  </si>
  <si>
    <t>FOURNY</t>
  </si>
  <si>
    <t>FREULON</t>
  </si>
  <si>
    <t>FRITSCH</t>
  </si>
  <si>
    <t>FZYPZLL</t>
  </si>
  <si>
    <t>GANTOIS</t>
  </si>
  <si>
    <t>Norbert</t>
  </si>
  <si>
    <t>GARNIER</t>
  </si>
  <si>
    <t>GASCOU</t>
  </si>
  <si>
    <t>GATTELIER</t>
  </si>
  <si>
    <t>GAUBLOMME</t>
  </si>
  <si>
    <t>GENDARME</t>
  </si>
  <si>
    <t>GERMAINE</t>
  </si>
  <si>
    <t>GIRARD</t>
  </si>
  <si>
    <t>GOBIN</t>
  </si>
  <si>
    <t>GOURDEN</t>
  </si>
  <si>
    <t>GRANVEAU</t>
  </si>
  <si>
    <t>GRAVE</t>
  </si>
  <si>
    <t>GROSSMANN</t>
  </si>
  <si>
    <t>Adolphe</t>
  </si>
  <si>
    <t>Robert</t>
  </si>
  <si>
    <t>GUÉRIN</t>
  </si>
  <si>
    <t>GUICHARD</t>
  </si>
  <si>
    <t>Marc</t>
  </si>
  <si>
    <t>GUILLEMYN</t>
  </si>
  <si>
    <t>GUILMANT</t>
  </si>
  <si>
    <t>GUINET</t>
  </si>
  <si>
    <t>HACHET</t>
  </si>
  <si>
    <t>Gustave</t>
  </si>
  <si>
    <t>HARBULOT</t>
  </si>
  <si>
    <t>HAYOT</t>
  </si>
  <si>
    <t>HENRY</t>
  </si>
  <si>
    <t>Théodore</t>
  </si>
  <si>
    <t>HOUARNER</t>
  </si>
  <si>
    <t>HUTINET</t>
  </si>
  <si>
    <t>JACOB</t>
  </si>
  <si>
    <t>Raoul</t>
  </si>
  <si>
    <t>JARDIN</t>
  </si>
  <si>
    <t>JARY</t>
  </si>
  <si>
    <t>JENNEQUIN</t>
  </si>
  <si>
    <t>Jean-Baptiste</t>
  </si>
  <si>
    <t>JOLY</t>
  </si>
  <si>
    <t>JOSSE</t>
  </si>
  <si>
    <t>JOUSSET</t>
  </si>
  <si>
    <t>KERN</t>
  </si>
  <si>
    <t>KILLIAN</t>
  </si>
  <si>
    <t>Florent</t>
  </si>
  <si>
    <t>KORFAN</t>
  </si>
  <si>
    <t>LABOUVERIE</t>
  </si>
  <si>
    <t>LABROSSE</t>
  </si>
  <si>
    <t>LAGAY</t>
  </si>
  <si>
    <t>LANDEAU</t>
  </si>
  <si>
    <t>LAPIERRE</t>
  </si>
  <si>
    <t>Désiré</t>
  </si>
  <si>
    <t>Noël</t>
  </si>
  <si>
    <t>LARHER</t>
  </si>
  <si>
    <t>LATIEULE</t>
  </si>
  <si>
    <t>LAURENT</t>
  </si>
  <si>
    <t>LE DRET</t>
  </si>
  <si>
    <t>LE GOFF</t>
  </si>
  <si>
    <t>LE PINSEC</t>
  </si>
  <si>
    <t>LEBOURG</t>
  </si>
  <si>
    <t>LEBOURZEC</t>
  </si>
  <si>
    <t>Théophile</t>
  </si>
  <si>
    <t>LECONTE</t>
  </si>
  <si>
    <t>LEFEBVRE</t>
  </si>
  <si>
    <t>Aimé</t>
  </si>
  <si>
    <t>LELEU</t>
  </si>
  <si>
    <t>LENOIR</t>
  </si>
  <si>
    <t>LEQUEU</t>
  </si>
  <si>
    <t>Albert</t>
  </si>
  <si>
    <t xml:space="preserve">LEROUX </t>
  </si>
  <si>
    <t>Auguste</t>
  </si>
  <si>
    <t>LEVEAU</t>
  </si>
  <si>
    <t>LEVOLLE</t>
  </si>
  <si>
    <t>LINDINCHMID</t>
  </si>
  <si>
    <t>LOISEL</t>
  </si>
  <si>
    <t>LONDOT</t>
  </si>
  <si>
    <t>MALHAISÉ</t>
  </si>
  <si>
    <t>MARIAULT-MILHAU</t>
  </si>
  <si>
    <t>MARIE</t>
  </si>
  <si>
    <t>MARISSAL</t>
  </si>
  <si>
    <t>MARISSE</t>
  </si>
  <si>
    <t>MARLIN</t>
  </si>
  <si>
    <t>MARTELEUR</t>
  </si>
  <si>
    <t>MARTINELLI</t>
  </si>
  <si>
    <t>MARTINET</t>
  </si>
  <si>
    <t>MATHIEU</t>
  </si>
  <si>
    <t>MAUMOUSSEAU</t>
  </si>
  <si>
    <t>MENNIER</t>
  </si>
  <si>
    <t>MENUSET</t>
  </si>
  <si>
    <t>MERCIER</t>
  </si>
  <si>
    <t>MERRAND</t>
  </si>
  <si>
    <t>MILLET</t>
  </si>
  <si>
    <t>MOISON</t>
  </si>
  <si>
    <t>MONNIOT</t>
  </si>
  <si>
    <t>MONTAMBAUX</t>
  </si>
  <si>
    <t>Alfred</t>
  </si>
  <si>
    <t>MORAUX</t>
  </si>
  <si>
    <t>MOREAU</t>
  </si>
  <si>
    <t>Raoult</t>
  </si>
  <si>
    <t>NICOT</t>
  </si>
  <si>
    <t>ORLET</t>
  </si>
  <si>
    <t>Aime</t>
  </si>
  <si>
    <t>OSCHWALD</t>
  </si>
  <si>
    <t>PARQUIN</t>
  </si>
  <si>
    <t>PASTOL</t>
  </si>
  <si>
    <t>PERICAT</t>
  </si>
  <si>
    <t>PERRIN</t>
  </si>
  <si>
    <t>PERROD</t>
  </si>
  <si>
    <t>PHILIPPART</t>
  </si>
  <si>
    <t>PHILIPPON</t>
  </si>
  <si>
    <t>PINAULT</t>
  </si>
  <si>
    <t>Alphonse</t>
  </si>
  <si>
    <t>PISSIS</t>
  </si>
  <si>
    <t>POLLET</t>
  </si>
  <si>
    <t>POUPIN</t>
  </si>
  <si>
    <t>Marcelin</t>
  </si>
  <si>
    <t>PRODHON</t>
  </si>
  <si>
    <t>PRUVOT</t>
  </si>
  <si>
    <t>RANDUINEAU</t>
  </si>
  <si>
    <t>REBRICARD</t>
  </si>
  <si>
    <t>REMOND</t>
  </si>
  <si>
    <t>RIBOT</t>
  </si>
  <si>
    <t>RIGAL</t>
  </si>
  <si>
    <t>RIVET</t>
  </si>
  <si>
    <t>ROBIN</t>
  </si>
  <si>
    <t>ROBINET</t>
  </si>
  <si>
    <t>Antoine</t>
  </si>
  <si>
    <t>ROLET</t>
  </si>
  <si>
    <t>ROUGET</t>
  </si>
  <si>
    <t>ROUGIER</t>
  </si>
  <si>
    <t>SABIER</t>
  </si>
  <si>
    <t>SALOU</t>
  </si>
  <si>
    <t>Jean-Marie</t>
  </si>
  <si>
    <t>SAVARD</t>
  </si>
  <si>
    <t>SCARIOT</t>
  </si>
  <si>
    <t>SCHREYS</t>
  </si>
  <si>
    <t>Armand</t>
  </si>
  <si>
    <t>STRUBY</t>
  </si>
  <si>
    <t xml:space="preserve">SUPERSAC </t>
  </si>
  <si>
    <t>SVOBODA</t>
  </si>
  <si>
    <t>TALLIDEC</t>
  </si>
  <si>
    <t>TERRACOL</t>
  </si>
  <si>
    <t>TESTEMALE</t>
  </si>
  <si>
    <t>THIERRY</t>
  </si>
  <si>
    <t>THILLMANY</t>
  </si>
  <si>
    <t>TISSERAND</t>
  </si>
  <si>
    <t>Constant</t>
  </si>
  <si>
    <t>TOLLET</t>
  </si>
  <si>
    <t>TOUS</t>
  </si>
  <si>
    <t>Hervé</t>
  </si>
  <si>
    <t>TROUBLÉ</t>
  </si>
  <si>
    <t>UNTERNEHR</t>
  </si>
  <si>
    <t>VAN WORMHOUDT</t>
  </si>
  <si>
    <t>VERSEAU</t>
  </si>
  <si>
    <t>VILCOT</t>
  </si>
  <si>
    <t>VILLETTE</t>
  </si>
  <si>
    <t>VOISIN</t>
  </si>
  <si>
    <t xml:space="preserve">WASSER </t>
  </si>
  <si>
    <t>Jean-Pierre</t>
  </si>
  <si>
    <t>WEBER</t>
  </si>
  <si>
    <t>Marceau</t>
  </si>
  <si>
    <t>16/09/1874</t>
  </si>
  <si>
    <t>Marne</t>
  </si>
  <si>
    <t>tué à l'ennemi</t>
  </si>
  <si>
    <t>Courbesseaux</t>
  </si>
  <si>
    <t>23/07/1883</t>
  </si>
  <si>
    <t>Montligny</t>
  </si>
  <si>
    <t>Meurthe et Moselle</t>
  </si>
  <si>
    <t>30/01/1880</t>
  </si>
  <si>
    <t>Gagny</t>
  </si>
  <si>
    <t>Belgique</t>
  </si>
  <si>
    <t>16/02/1887</t>
  </si>
  <si>
    <t>10/03/1889</t>
  </si>
  <si>
    <t>Paris</t>
  </si>
  <si>
    <t>Meuse</t>
  </si>
  <si>
    <t>24/05/1891</t>
  </si>
  <si>
    <t>Seine</t>
  </si>
  <si>
    <t>18/01/1888</t>
  </si>
  <si>
    <t>19/03/1886</t>
  </si>
  <si>
    <t xml:space="preserve">Gagny </t>
  </si>
  <si>
    <t>Lacroix</t>
  </si>
  <si>
    <t>16/12/1882</t>
  </si>
  <si>
    <t>somme</t>
  </si>
  <si>
    <t>22/01/1890</t>
  </si>
  <si>
    <t>maladie contractée en service</t>
  </si>
  <si>
    <t>Chelles</t>
  </si>
  <si>
    <t>06/06/1887</t>
  </si>
  <si>
    <t>06/02/1880</t>
  </si>
  <si>
    <t>Boissettes</t>
  </si>
  <si>
    <t>Sistain</t>
  </si>
  <si>
    <t>Bulgarie</t>
  </si>
  <si>
    <t>Bouchavesnes</t>
  </si>
  <si>
    <t>20/01/1893</t>
  </si>
  <si>
    <t>13/01/1883</t>
  </si>
  <si>
    <t>06/03/1886</t>
  </si>
  <si>
    <t>Douaumont</t>
  </si>
  <si>
    <t>24/09/1893</t>
  </si>
  <si>
    <t>13/02/1891</t>
  </si>
  <si>
    <t>Aisne</t>
  </si>
  <si>
    <t>Vauxelles Sernisette</t>
  </si>
  <si>
    <t>25/04/1899</t>
  </si>
  <si>
    <t>maladie contractée en service (dysenterie)</t>
  </si>
  <si>
    <t>03/07/1888</t>
  </si>
  <si>
    <t>Finistère</t>
  </si>
  <si>
    <t>st Menehould</t>
  </si>
  <si>
    <t>08/10/1875</t>
  </si>
  <si>
    <t>houlme</t>
  </si>
  <si>
    <t>Seine inférieure</t>
  </si>
  <si>
    <t>20/11/1878</t>
  </si>
  <si>
    <t>Livry</t>
  </si>
  <si>
    <t>Plestins les grèves</t>
  </si>
  <si>
    <t>14/06/1885</t>
  </si>
  <si>
    <t>27/06/1892</t>
  </si>
  <si>
    <t>11/04/1885</t>
  </si>
  <si>
    <t>Pantin</t>
  </si>
  <si>
    <t>Prouilly</t>
  </si>
  <si>
    <t>Vadelencourt</t>
  </si>
  <si>
    <t>04/11/1888</t>
  </si>
  <si>
    <t>Commelles Vernay</t>
  </si>
  <si>
    <t>Loire</t>
  </si>
  <si>
    <t>LANNEAU</t>
  </si>
  <si>
    <t>30/04/1883</t>
  </si>
  <si>
    <t>Cotes du Nord</t>
  </si>
  <si>
    <t>Juvincourt</t>
  </si>
  <si>
    <t>aisne</t>
  </si>
  <si>
    <t>LE DEUNFF</t>
  </si>
  <si>
    <t>département décès</t>
  </si>
  <si>
    <t>âge</t>
  </si>
  <si>
    <t>08/10/1882</t>
  </si>
  <si>
    <t>17/01/1888</t>
  </si>
  <si>
    <t>12/01/1886</t>
  </si>
  <si>
    <t>24/04/1889</t>
  </si>
  <si>
    <t>Ile et Vilaine</t>
  </si>
  <si>
    <t>Cheveges</t>
  </si>
  <si>
    <t>24/08/1895</t>
  </si>
  <si>
    <t>25/09/1887</t>
  </si>
  <si>
    <t>paris</t>
  </si>
  <si>
    <t>21/03/1882</t>
  </si>
  <si>
    <t>Auroux</t>
  </si>
  <si>
    <t>Nièvre</t>
  </si>
  <si>
    <t>Bois de la Gruerie</t>
  </si>
  <si>
    <t>30/01/1890</t>
  </si>
  <si>
    <t>Somme</t>
  </si>
  <si>
    <t>Pierregot</t>
  </si>
  <si>
    <t>Clercy</t>
  </si>
  <si>
    <t>12/05/1889</t>
  </si>
  <si>
    <t>Pervyse</t>
  </si>
  <si>
    <t>Blessures de guerre</t>
  </si>
  <si>
    <t>Meulan</t>
  </si>
  <si>
    <t>02/08/1895</t>
  </si>
  <si>
    <t>Bois Bolante</t>
  </si>
  <si>
    <t>Parly</t>
  </si>
  <si>
    <t>Yonne</t>
  </si>
  <si>
    <t>28/08/1895</t>
  </si>
  <si>
    <t>Les Lilas</t>
  </si>
  <si>
    <t>11/07/1884</t>
  </si>
  <si>
    <t>Montfermeil</t>
  </si>
  <si>
    <t>Hôpital</t>
  </si>
  <si>
    <t>Loir et Cher</t>
  </si>
  <si>
    <t>Calvaire du lac Blanc</t>
  </si>
  <si>
    <t>Alsace</t>
  </si>
  <si>
    <t>07/10/1878</t>
  </si>
  <si>
    <t>22/08/1882</t>
  </si>
  <si>
    <t>Coudray Monceaux</t>
  </si>
  <si>
    <t>Bretagne</t>
  </si>
  <si>
    <t>22/11/1886</t>
  </si>
  <si>
    <t>Villemomble</t>
  </si>
  <si>
    <t>Cumières</t>
  </si>
  <si>
    <t>01/04/1884</t>
  </si>
  <si>
    <t>19/02/1883</t>
  </si>
  <si>
    <t>Romilly sur Seine</t>
  </si>
  <si>
    <t>Aube</t>
  </si>
  <si>
    <t>Bois le Prêtie</t>
  </si>
  <si>
    <t>19/10/1884</t>
  </si>
  <si>
    <t>Boulogne sur Mer</t>
  </si>
  <si>
    <t>Pas de Calais</t>
  </si>
  <si>
    <t>hôpital Paris</t>
  </si>
  <si>
    <t>05/08/1886</t>
  </si>
  <si>
    <t>Seine et Oise</t>
  </si>
  <si>
    <t>Corps</t>
  </si>
  <si>
    <t>zouaves</t>
  </si>
  <si>
    <t>13/03/1884</t>
  </si>
  <si>
    <t>Vauquois</t>
  </si>
  <si>
    <t>BERTAUT</t>
  </si>
  <si>
    <t>BERTHIER</t>
  </si>
  <si>
    <t>HAEMMERLIN</t>
  </si>
  <si>
    <t>Chatencourt</t>
  </si>
  <si>
    <t>Berny en Santerre</t>
  </si>
  <si>
    <t>15/08/1883</t>
  </si>
  <si>
    <t>Bondy</t>
  </si>
  <si>
    <t>24/06/1895</t>
  </si>
  <si>
    <t>Cote 304 Esnes</t>
  </si>
  <si>
    <t>03/08/1893</t>
  </si>
  <si>
    <t>24/12/1887</t>
  </si>
  <si>
    <t>01/04/1897</t>
  </si>
  <si>
    <t>Le Perreux</t>
  </si>
  <si>
    <t>Ambulance Courcy</t>
  </si>
  <si>
    <t>11/06/1896</t>
  </si>
  <si>
    <t>Malencourt</t>
  </si>
  <si>
    <t>14/09/1893</t>
  </si>
  <si>
    <t>Livry Gargan</t>
  </si>
  <si>
    <t>29/06/1888</t>
  </si>
  <si>
    <t>Altengrabour</t>
  </si>
  <si>
    <t>Allemagne</t>
  </si>
  <si>
    <t>08/10/1884</t>
  </si>
  <si>
    <t>08/11/1881</t>
  </si>
  <si>
    <t>Périgueux</t>
  </si>
  <si>
    <t>Dordogne</t>
  </si>
  <si>
    <t>Suippes</t>
  </si>
  <si>
    <t>21/01/1871</t>
  </si>
  <si>
    <t>Ronceux</t>
  </si>
  <si>
    <t>Vosges</t>
  </si>
  <si>
    <t>22/01/1877</t>
  </si>
  <si>
    <t>Kjorminde</t>
  </si>
  <si>
    <t>Danemark</t>
  </si>
  <si>
    <t>Dompierre</t>
  </si>
  <si>
    <t>Coudry</t>
  </si>
  <si>
    <t>Nord</t>
  </si>
  <si>
    <t>Compiègne</t>
  </si>
  <si>
    <t>16/10/1883</t>
  </si>
  <si>
    <t>Ste Marie</t>
  </si>
  <si>
    <t>légion étrangère</t>
  </si>
  <si>
    <t>03/04/1894</t>
  </si>
  <si>
    <t>de marche</t>
  </si>
  <si>
    <t>23/10/1897</t>
  </si>
  <si>
    <t>Thory</t>
  </si>
  <si>
    <t>22/06/1897</t>
  </si>
  <si>
    <t>mont Kommel</t>
  </si>
  <si>
    <t>17/02/1874</t>
  </si>
  <si>
    <t>Vaux</t>
  </si>
  <si>
    <t>08/12/1890</t>
  </si>
  <si>
    <t>Aubervilliers</t>
  </si>
  <si>
    <t>03/07/1879</t>
  </si>
  <si>
    <t>Soupir</t>
  </si>
  <si>
    <t>26/03/1894</t>
  </si>
  <si>
    <t>Vittel</t>
  </si>
  <si>
    <t>27/01/1896</t>
  </si>
  <si>
    <t>Massiges</t>
  </si>
  <si>
    <t>17/01/1894</t>
  </si>
  <si>
    <t>Neuilly-Plaisance</t>
  </si>
  <si>
    <t>Morval</t>
  </si>
  <si>
    <t>10/05/1878</t>
  </si>
  <si>
    <t>Neuville Saint Vaast</t>
  </si>
  <si>
    <t>26/02/1889</t>
  </si>
  <si>
    <t>10/01/1882</t>
  </si>
  <si>
    <t>Vignemont</t>
  </si>
  <si>
    <t>Oise</t>
  </si>
  <si>
    <t>Troissy</t>
  </si>
  <si>
    <t>accident d'automobile en service</t>
  </si>
  <si>
    <t>08/04/1871</t>
  </si>
  <si>
    <t>Gevenheim</t>
  </si>
  <si>
    <t>Haut Rhin</t>
  </si>
  <si>
    <t>Rochincourt</t>
  </si>
  <si>
    <t>11/01/1894</t>
  </si>
  <si>
    <t>09/05/1886</t>
  </si>
  <si>
    <t>Toul</t>
  </si>
  <si>
    <t>18/11/1882</t>
  </si>
  <si>
    <t>06/10/1893</t>
  </si>
  <si>
    <t>Chatillon sur Seine</t>
  </si>
  <si>
    <t>Cote d'Or</t>
  </si>
  <si>
    <t>19/01/1891</t>
  </si>
  <si>
    <t>31/01/1893</t>
  </si>
  <si>
    <t>10/09/1877</t>
  </si>
  <si>
    <t>14/01/1884</t>
  </si>
  <si>
    <t>marche</t>
  </si>
  <si>
    <t>27/06/1889</t>
  </si>
  <si>
    <t>Spezet</t>
  </si>
  <si>
    <t>19/07/1888</t>
  </si>
  <si>
    <t>07/11/1892</t>
  </si>
  <si>
    <t>Villenoy</t>
  </si>
  <si>
    <t>Fontainebleau</t>
  </si>
  <si>
    <t>28/12/1894</t>
  </si>
  <si>
    <t>Bois Baurain</t>
  </si>
  <si>
    <t>25/12/1894</t>
  </si>
  <si>
    <t>Clichy sous bois</t>
  </si>
  <si>
    <t>01/03/1893</t>
  </si>
  <si>
    <t>25/04/1882</t>
  </si>
  <si>
    <t>14/07/1878</t>
  </si>
  <si>
    <t>02/10/1895</t>
  </si>
  <si>
    <t>Notre-Dame de Lorette</t>
  </si>
  <si>
    <t>Pas de calais</t>
  </si>
  <si>
    <t>13/07/1897</t>
  </si>
  <si>
    <t>Le Raincy</t>
  </si>
  <si>
    <t>10/03/1888</t>
  </si>
  <si>
    <t>Combat d'Ostel</t>
  </si>
  <si>
    <t>29/06/1895</t>
  </si>
  <si>
    <t>Grèce</t>
  </si>
  <si>
    <t>25/02/1891</t>
  </si>
  <si>
    <t>03/11/1894</t>
  </si>
  <si>
    <t>Esnes en Argonne</t>
  </si>
  <si>
    <t>30/07/1893</t>
  </si>
  <si>
    <t>24/03/1890</t>
  </si>
  <si>
    <t>combat de Saint Laurent</t>
  </si>
  <si>
    <t>09/05/1894</t>
  </si>
  <si>
    <t>artillerie lourde</t>
  </si>
  <si>
    <t>11/03/1887</t>
  </si>
  <si>
    <t>29/08/1879</t>
  </si>
  <si>
    <t>22/11/1883</t>
  </si>
  <si>
    <t>03/11/1891</t>
  </si>
  <si>
    <t>Moulins</t>
  </si>
  <si>
    <t>Allier</t>
  </si>
  <si>
    <t>24/12/1890</t>
  </si>
  <si>
    <t>27/05/1895</t>
  </si>
  <si>
    <t>07/12/1896</t>
  </si>
  <si>
    <t xml:space="preserve">Cote 304 </t>
  </si>
  <si>
    <t>18/08/1893</t>
  </si>
  <si>
    <t>06/10/1884</t>
  </si>
  <si>
    <t>Colombes</t>
  </si>
  <si>
    <t>18/02/1888</t>
  </si>
  <si>
    <t>02/12/1896</t>
  </si>
  <si>
    <t>RAA</t>
  </si>
  <si>
    <t>22/02/1897</t>
  </si>
  <si>
    <t>Clichy</t>
  </si>
  <si>
    <t>Carissa</t>
  </si>
  <si>
    <t>Serbie</t>
  </si>
  <si>
    <t>27/02/1888</t>
  </si>
  <si>
    <t>Vimy</t>
  </si>
  <si>
    <t>17/11/1882</t>
  </si>
  <si>
    <t>12/04/1886</t>
  </si>
  <si>
    <t>21/04/1894</t>
  </si>
  <si>
    <t>Verdun</t>
  </si>
  <si>
    <t>08/08/1891</t>
  </si>
  <si>
    <t>18/11/1885</t>
  </si>
  <si>
    <t>Belloy</t>
  </si>
  <si>
    <t>11/10/1898</t>
  </si>
  <si>
    <t>hôpital</t>
  </si>
  <si>
    <t>07/09/1879</t>
  </si>
  <si>
    <t>Berry au Bac</t>
  </si>
  <si>
    <t>04/11/1874</t>
  </si>
  <si>
    <t>Vierzy</t>
  </si>
  <si>
    <t>01/05/1895</t>
  </si>
  <si>
    <t>04/07/1887</t>
  </si>
  <si>
    <t>15/04/1893</t>
  </si>
  <si>
    <t>Montereau</t>
  </si>
  <si>
    <t>23/11/1893</t>
  </si>
  <si>
    <t>02/03/1888</t>
  </si>
  <si>
    <t>Maurupt le Montois</t>
  </si>
  <si>
    <t>17/02/1893</t>
  </si>
  <si>
    <t>Saint-Denis</t>
  </si>
  <si>
    <t>Ferme de Maujouy</t>
  </si>
  <si>
    <t>09/01/1897</t>
  </si>
  <si>
    <t>Hôpital Nantes</t>
  </si>
  <si>
    <t>Loire-Atlantique</t>
  </si>
  <si>
    <t>27/04/1894</t>
  </si>
  <si>
    <t>Cocherel</t>
  </si>
  <si>
    <t>15/08/1897</t>
  </si>
  <si>
    <t>Hôpital Troyes</t>
  </si>
  <si>
    <t>17/03/1882</t>
  </si>
  <si>
    <t>Belval-sous-Châtillon</t>
  </si>
  <si>
    <t>30/10/1871</t>
  </si>
  <si>
    <t>Sceaux</t>
  </si>
  <si>
    <t>02/11/1883</t>
  </si>
  <si>
    <t>Givors</t>
  </si>
  <si>
    <t>07/05/1880</t>
  </si>
  <si>
    <t>Champenoux</t>
  </si>
  <si>
    <t>08/08/1887</t>
  </si>
  <si>
    <t>Beuvraignes</t>
  </si>
  <si>
    <t>04/05/1898</t>
  </si>
  <si>
    <t>Blanc-Mesnil</t>
  </si>
  <si>
    <t>Buzancy</t>
  </si>
  <si>
    <t>25/04/1880</t>
  </si>
  <si>
    <t>Voulangis</t>
  </si>
  <si>
    <t>Mouilly</t>
  </si>
  <si>
    <t>29/05/1893</t>
  </si>
  <si>
    <t>Chaumont</t>
  </si>
  <si>
    <t>Haute-Marne</t>
  </si>
  <si>
    <t>25/03/1884</t>
  </si>
  <si>
    <t xml:space="preserve">vicq sur Breuilh </t>
  </si>
  <si>
    <t>20/09/1889</t>
  </si>
  <si>
    <t>Sains-Richaumont</t>
  </si>
  <si>
    <t>19/10/1877</t>
  </si>
  <si>
    <t>22/06/1882</t>
  </si>
  <si>
    <t>Bailleul</t>
  </si>
  <si>
    <t>07/04/1891</t>
  </si>
  <si>
    <t>24/03/1885</t>
  </si>
  <si>
    <t>Mailly-Raineval</t>
  </si>
  <si>
    <t>18/08/1889</t>
  </si>
  <si>
    <t>Ville sur Tourbe</t>
  </si>
  <si>
    <t>11/06/1881</t>
  </si>
  <si>
    <t>Marcinelle</t>
  </si>
  <si>
    <t>02/05/1883</t>
  </si>
  <si>
    <t>Mont-Téton</t>
  </si>
  <si>
    <t>01/02/1893</t>
  </si>
  <si>
    <t>Vilosnes-Sivry</t>
  </si>
  <si>
    <t>MAILLIART</t>
  </si>
  <si>
    <t>03/10/1882</t>
  </si>
  <si>
    <t xml:space="preserve">Georges </t>
  </si>
  <si>
    <t>18/09/1892</t>
  </si>
  <si>
    <t>La Grange</t>
  </si>
  <si>
    <t>27/12/1889</t>
  </si>
  <si>
    <t>25/05/1877</t>
  </si>
  <si>
    <t>Courcelles-le-comte</t>
  </si>
  <si>
    <t>19/10/1889</t>
  </si>
  <si>
    <t>Sainte-Menehould</t>
  </si>
  <si>
    <t>30/03/1889</t>
  </si>
  <si>
    <t>Villefranche</t>
  </si>
  <si>
    <t>17/12/1883</t>
  </si>
  <si>
    <t>Moulin-sous-Touvent</t>
  </si>
  <si>
    <t>23/07/1885</t>
  </si>
  <si>
    <t>Lizerne</t>
  </si>
  <si>
    <t>25/10/1876</t>
  </si>
  <si>
    <t>Viviers</t>
  </si>
  <si>
    <t>Fromeréville</t>
  </si>
  <si>
    <t>11/05/1887</t>
  </si>
  <si>
    <t>20/05/1894</t>
  </si>
  <si>
    <t>03/06/1890</t>
  </si>
  <si>
    <t>26/07/1897</t>
  </si>
  <si>
    <t>Concarneau</t>
  </si>
  <si>
    <t>Loupmont</t>
  </si>
  <si>
    <t>25/11/1894</t>
  </si>
  <si>
    <t>Petit-Breuil-Deyrançon</t>
  </si>
  <si>
    <t>04/04/1884</t>
  </si>
  <si>
    <t>plouguin</t>
  </si>
  <si>
    <t>20/09/1884</t>
  </si>
  <si>
    <t>Laon</t>
  </si>
  <si>
    <t>28/04/1878</t>
  </si>
  <si>
    <t>Saint-Christophe-du Ligneron</t>
  </si>
  <si>
    <t>Chaussée-de-Renaix</t>
  </si>
  <si>
    <t>23/11/1881</t>
  </si>
  <si>
    <t>Gott Vinstratte</t>
  </si>
  <si>
    <t>06/02/1896</t>
  </si>
  <si>
    <t>Fontenay sous bois</t>
  </si>
  <si>
    <t>Cambo les bains</t>
  </si>
  <si>
    <t>27/05/1886</t>
  </si>
  <si>
    <t>Meaux</t>
  </si>
  <si>
    <t>Neuilly/marne</t>
  </si>
  <si>
    <t>04/04/1893</t>
  </si>
  <si>
    <t>Vermand</t>
  </si>
  <si>
    <t>28/02/1896</t>
  </si>
  <si>
    <t>Charenton</t>
  </si>
  <si>
    <t>Village vrigny</t>
  </si>
  <si>
    <t>17/04/1896</t>
  </si>
  <si>
    <t>Bois sacré</t>
  </si>
  <si>
    <t>08/02/1877</t>
  </si>
  <si>
    <t>Villapourçon</t>
  </si>
  <si>
    <t xml:space="preserve">les islettes </t>
  </si>
  <si>
    <t>oui</t>
  </si>
  <si>
    <t>Jbixchote</t>
  </si>
  <si>
    <t>17/08/1882</t>
  </si>
  <si>
    <t>09/05/1883</t>
  </si>
  <si>
    <t>Kisselassoski</t>
  </si>
  <si>
    <t>13/03/1896</t>
  </si>
  <si>
    <t>maison en champagne</t>
  </si>
  <si>
    <t>congis</t>
  </si>
  <si>
    <t>06/05/1876</t>
  </si>
  <si>
    <t>POIRIER</t>
  </si>
  <si>
    <t>Marcel Louis</t>
  </si>
  <si>
    <t>hussards</t>
  </si>
  <si>
    <t>SPTEBROODT</t>
  </si>
  <si>
    <t>Henri Alfred</t>
  </si>
  <si>
    <t>30/10/1898</t>
  </si>
  <si>
    <t>chalons sur Marne</t>
  </si>
  <si>
    <t>RMZT</t>
  </si>
  <si>
    <t>ZORZI</t>
  </si>
  <si>
    <t>Charles Jean</t>
  </si>
  <si>
    <t>BASCHET Pierre</t>
  </si>
  <si>
    <t>1914-1918 </t>
  </si>
  <si>
    <t>BECHADE François Martial</t>
  </si>
  <si>
    <t>1939-1945 </t>
  </si>
  <si>
    <t>BLIN Jules</t>
  </si>
  <si>
    <t>BOLLE Maurice Charles</t>
  </si>
  <si>
    <t>BRAMWELLS Georges</t>
  </si>
  <si>
    <t>BRIDIER Jean Louis</t>
  </si>
  <si>
    <t>CHARTON Maurice</t>
  </si>
  <si>
    <t>DABOVAL Charles Étienne</t>
  </si>
  <si>
    <t>DESNIAULT Étienne</t>
  </si>
  <si>
    <t>DILSCHER Henri Marcel</t>
  </si>
  <si>
    <t>DOURET Georges</t>
  </si>
  <si>
    <t>DOURET Marcel</t>
  </si>
  <si>
    <t>DUROCH Eugène</t>
  </si>
  <si>
    <t>FELTZ Eugène</t>
  </si>
  <si>
    <t>GARDEBLED Fernand</t>
  </si>
  <si>
    <t>GRELING Robert</t>
  </si>
  <si>
    <t>GUYOT Emile</t>
  </si>
  <si>
    <t>JACOB Raoul Eugène</t>
  </si>
  <si>
    <t>KHALFAN Georges</t>
  </si>
  <si>
    <t>LEFEBVRE André Ernest Marie</t>
  </si>
  <si>
    <t>LEVOLLE Marcel Henri Victor</t>
  </si>
  <si>
    <t>MARIE Lucien Fernand</t>
  </si>
  <si>
    <t>MARTINELLI Georges Louis</t>
  </si>
  <si>
    <t>NICOT Charles Jules</t>
  </si>
  <si>
    <t>NICOT Georges Louis</t>
  </si>
  <si>
    <t>PELLENCIN Albert</t>
  </si>
  <si>
    <t>PHILIPPON Gaston Eugène</t>
  </si>
  <si>
    <t>POIRIER Marcel Louis</t>
  </si>
  <si>
    <t>REMOND Louis Emile</t>
  </si>
  <si>
    <t>RIVET Robert</t>
  </si>
  <si>
    <t>SPETEBROODT Henri Alfred</t>
  </si>
  <si>
    <t>SVOBODA Marcel</t>
  </si>
  <si>
    <t>TROUBLÉ Armand</t>
  </si>
  <si>
    <t>VELTER Anatole</t>
  </si>
  <si>
    <t>ZORZI Charles Jean</t>
  </si>
  <si>
    <t>10/03/1883</t>
  </si>
  <si>
    <t>Jonchery sur Vesle</t>
  </si>
  <si>
    <t>Rembercourtaux-pots</t>
  </si>
  <si>
    <t>28/08/1889</t>
  </si>
  <si>
    <t>Chars</t>
  </si>
  <si>
    <t>21/12/1889</t>
  </si>
  <si>
    <t>21/08/1876</t>
  </si>
  <si>
    <t>Baralle</t>
  </si>
  <si>
    <t>Zuyrcoot</t>
  </si>
  <si>
    <t>04/10/1894</t>
  </si>
  <si>
    <t>Chalons</t>
  </si>
  <si>
    <t>23/02/1895</t>
  </si>
  <si>
    <t>Abbeville</t>
  </si>
  <si>
    <t>30/05/1886</t>
  </si>
  <si>
    <t>Varsovie</t>
  </si>
  <si>
    <t>22/07/1880</t>
  </si>
  <si>
    <t>Givet</t>
  </si>
  <si>
    <t>Moselle</t>
  </si>
  <si>
    <t>17/06/1889</t>
  </si>
  <si>
    <t>Plouzelambre</t>
  </si>
  <si>
    <t>14/05/1886</t>
  </si>
  <si>
    <t>St hermin</t>
  </si>
  <si>
    <t>Villers</t>
  </si>
  <si>
    <t>11/10/1895</t>
  </si>
  <si>
    <t>Chartres</t>
  </si>
  <si>
    <t>Sitil-Bahr</t>
  </si>
  <si>
    <t>Turquie</t>
  </si>
  <si>
    <t>rappels chronologiques</t>
  </si>
  <si>
    <r>
      <rPr>
        <b/>
        <u/>
        <sz val="11"/>
        <color theme="1"/>
        <rFont val="Calibri"/>
        <family val="2"/>
        <scheme val="minor"/>
      </rPr>
      <t>août :</t>
    </r>
    <r>
      <rPr>
        <sz val="11"/>
        <color theme="1"/>
        <rFont val="Calibri"/>
        <family val="2"/>
        <scheme val="minor"/>
      </rPr>
      <t xml:space="preserve"> progression victorieuse des troupes allemandes à travers la Belgique</t>
    </r>
  </si>
  <si>
    <t>2-45-197-</t>
  </si>
  <si>
    <t>Classification des soldats morts en fonction des lieux et des dates</t>
  </si>
  <si>
    <t>8-31-71-77-87-92-104-113-140-145-189-226-235-239</t>
  </si>
  <si>
    <t>186-188</t>
  </si>
  <si>
    <r>
      <t>19 octobre-17 novembre:</t>
    </r>
    <r>
      <rPr>
        <sz val="11"/>
        <color theme="1"/>
        <rFont val="Calibri"/>
        <family val="2"/>
        <scheme val="minor"/>
      </rPr>
      <t xml:space="preserve"> bataille des Flandres</t>
    </r>
  </si>
  <si>
    <r>
      <rPr>
        <b/>
        <u/>
        <sz val="11"/>
        <color theme="1"/>
        <rFont val="Calibri"/>
        <family val="2"/>
        <scheme val="minor"/>
      </rPr>
      <t>février-Mars :</t>
    </r>
    <r>
      <rPr>
        <sz val="11"/>
        <color theme="1"/>
        <rFont val="Calibri"/>
        <family val="2"/>
        <scheme val="minor"/>
      </rPr>
      <t xml:space="preserve"> combat en Champagne</t>
    </r>
  </si>
  <si>
    <t>NORD</t>
  </si>
  <si>
    <t>5- 41-161-269</t>
  </si>
  <si>
    <r>
      <rPr>
        <b/>
        <u/>
        <sz val="11"/>
        <color theme="1"/>
        <rFont val="Calibri"/>
        <family val="2"/>
        <scheme val="minor"/>
      </rPr>
      <t>Mai- Juillet:</t>
    </r>
    <r>
      <rPr>
        <sz val="11"/>
        <color theme="1"/>
        <rFont val="Calibri"/>
        <family val="2"/>
        <scheme val="minor"/>
      </rPr>
      <t xml:space="preserve"> tentative de rupture du front en artois</t>
    </r>
  </si>
  <si>
    <t>ETRANGER</t>
  </si>
  <si>
    <r>
      <rPr>
        <b/>
        <u/>
        <sz val="12"/>
        <color theme="1"/>
        <rFont val="Calibri"/>
        <family val="2"/>
        <scheme val="minor"/>
      </rPr>
      <t xml:space="preserve">septembre: </t>
    </r>
    <r>
      <rPr>
        <sz val="11"/>
        <color theme="1"/>
        <rFont val="Calibri"/>
        <family val="2"/>
        <scheme val="minor"/>
      </rPr>
      <t>tentative de rupture en champagne</t>
    </r>
  </si>
  <si>
    <t>12-109-215-267</t>
  </si>
  <si>
    <t>53-253</t>
  </si>
  <si>
    <t>2ème bataille de la marne</t>
  </si>
  <si>
    <t>11-91-108-160</t>
  </si>
  <si>
    <t>131-150-182-262</t>
  </si>
  <si>
    <t>Jouy sur Morin</t>
  </si>
  <si>
    <t>GAGNY</t>
  </si>
  <si>
    <t>Bengeille et Dancourt</t>
  </si>
  <si>
    <t>Plouigneau</t>
  </si>
  <si>
    <t>Éparges</t>
  </si>
  <si>
    <t>aux Éparges</t>
  </si>
  <si>
    <t>Ardennes</t>
  </si>
  <si>
    <t>Craonne</t>
  </si>
  <si>
    <t>Rantigny</t>
  </si>
  <si>
    <t>Russie</t>
  </si>
  <si>
    <t>Charleville</t>
  </si>
  <si>
    <t>Champ de bataille de Glènes</t>
  </si>
  <si>
    <t>Fère-Champenoise</t>
  </si>
  <si>
    <t>Saint-Laurent-Blangy</t>
  </si>
  <si>
    <t>Mery ( bois de Merlier)</t>
  </si>
  <si>
    <t>Salonique</t>
  </si>
  <si>
    <t>Marquette-lez-Lille</t>
  </si>
  <si>
    <t>Coursan</t>
  </si>
  <si>
    <t>Aude</t>
  </si>
  <si>
    <t>Kef</t>
  </si>
  <si>
    <t>Tunisie</t>
  </si>
  <si>
    <t>Apollinaire</t>
  </si>
  <si>
    <t>Hôpital Lariboisière</t>
  </si>
  <si>
    <t>Neufchâteau</t>
  </si>
  <si>
    <t>hôpital Bégin</t>
  </si>
  <si>
    <t>Plouagat-Guérand</t>
  </si>
  <si>
    <t>Monceaux-les Mines</t>
  </si>
  <si>
    <t>Saint Rémy</t>
  </si>
  <si>
    <t>Rhône</t>
  </si>
  <si>
    <t>date de décès</t>
  </si>
  <si>
    <t>numéro</t>
  </si>
  <si>
    <t>cimetière de GAGNY</t>
  </si>
  <si>
    <t>Troyes</t>
  </si>
  <si>
    <t>Rosières en Santerre</t>
  </si>
  <si>
    <t>Ham</t>
  </si>
  <si>
    <t>Fère en Tardenois</t>
  </si>
  <si>
    <t>Épernay</t>
  </si>
  <si>
    <t>maladie contractée en service (confusions mentales)</t>
  </si>
  <si>
    <t>BÉRANGER</t>
  </si>
  <si>
    <t>BOYÈRE</t>
  </si>
  <si>
    <t>BRÉVARD</t>
  </si>
  <si>
    <t>CAILLÉ</t>
  </si>
  <si>
    <t>CHÉRON</t>
  </si>
  <si>
    <t>DUPRÉ</t>
  </si>
  <si>
    <t>FIÉVET</t>
  </si>
  <si>
    <t>GARDÉ</t>
  </si>
  <si>
    <t>GUÉNET</t>
  </si>
  <si>
    <t>JÉZÉQUEL</t>
  </si>
  <si>
    <t>LÉVY</t>
  </si>
  <si>
    <t>PAGÈS</t>
  </si>
  <si>
    <t>PÈLADE</t>
  </si>
  <si>
    <t>PELÈ</t>
  </si>
  <si>
    <t>POUYTÉS</t>
  </si>
  <si>
    <t>Eure et Loir</t>
  </si>
  <si>
    <t>Région de Lesseux</t>
  </si>
  <si>
    <t>05/11/1885</t>
  </si>
  <si>
    <t>Tournis</t>
  </si>
  <si>
    <t>Saône et Loire</t>
  </si>
  <si>
    <t>Iguérande</t>
  </si>
  <si>
    <t>4 bataillon</t>
  </si>
  <si>
    <t>dates du conseil municipal</t>
  </si>
  <si>
    <t>page</t>
  </si>
  <si>
    <t xml:space="preserve">titre </t>
  </si>
  <si>
    <t>N° photo</t>
  </si>
  <si>
    <t>inauguration du monument aux morts</t>
  </si>
  <si>
    <t>plaques taxis de la marne</t>
  </si>
  <si>
    <t>affiche du 14 juillet 1919</t>
  </si>
  <si>
    <t>tableau des morts au champ d'honneur</t>
  </si>
  <si>
    <t>monuments aux morts seine et Oise instituteurs</t>
  </si>
  <si>
    <t>plaque à l'intérieur de la mairie Clémenceau et Foch</t>
  </si>
  <si>
    <t>plaque instituteurs morts pour la France école Paul laguesse</t>
  </si>
  <si>
    <t>inauguration de laplaque taxis en 1920</t>
  </si>
  <si>
    <t>ajout du macaron en bronze de galliéni sculpter par COLLAMARINI ((1904-1983))</t>
  </si>
  <si>
    <t>1921?</t>
  </si>
  <si>
    <t xml:space="preserve"> blessures de guerre</t>
  </si>
  <si>
    <t>Haute-Vienne</t>
  </si>
  <si>
    <t>vendée</t>
  </si>
  <si>
    <t>La Harazée</t>
  </si>
  <si>
    <t xml:space="preserve"> Verdun</t>
  </si>
  <si>
    <t>Elverdinghe</t>
  </si>
  <si>
    <t>Barleux</t>
  </si>
  <si>
    <t>Etain</t>
  </si>
  <si>
    <t>Monument à élever aux morts de la grande guerre</t>
  </si>
  <si>
    <t>Monument aux morts et plaques commémoratives</t>
  </si>
  <si>
    <t>Monument aux mortsde la grande guerre</t>
  </si>
  <si>
    <t>érection des monuments aux morts</t>
  </si>
  <si>
    <t xml:space="preserve"> ème </t>
  </si>
  <si>
    <t>Seine et Marne</t>
  </si>
  <si>
    <t>Département</t>
  </si>
  <si>
    <t>Nom</t>
  </si>
  <si>
    <t>age</t>
  </si>
  <si>
    <r>
      <rPr>
        <b/>
        <u/>
        <sz val="11"/>
        <color theme="1"/>
        <rFont val="Calibri"/>
        <family val="2"/>
        <scheme val="minor"/>
      </rPr>
      <t xml:space="preserve">5-12 septembre: </t>
    </r>
    <r>
      <rPr>
        <sz val="11"/>
        <color theme="1"/>
        <rFont val="Calibri"/>
        <family val="2"/>
        <scheme val="minor"/>
      </rPr>
      <t>avance allemande stoppée à la bataille de la Marne</t>
    </r>
  </si>
  <si>
    <t>type</t>
  </si>
  <si>
    <t>nombre</t>
  </si>
  <si>
    <t>corps d'armée</t>
  </si>
  <si>
    <t xml:space="preserve">nombre </t>
  </si>
  <si>
    <t>Disparu au combat</t>
  </si>
  <si>
    <t>Tué à l'ennemi</t>
  </si>
  <si>
    <t>Maladie contractée en service</t>
  </si>
  <si>
    <t>Blessure de guerre</t>
  </si>
  <si>
    <t>an décès</t>
  </si>
  <si>
    <t>an naissance</t>
  </si>
  <si>
    <t>15-20 ans</t>
  </si>
  <si>
    <t>21-25 ans</t>
  </si>
  <si>
    <t>26-30 ans</t>
  </si>
  <si>
    <t>31-35 ans</t>
  </si>
  <si>
    <t>36-40 ans</t>
  </si>
  <si>
    <t>41-46 ans</t>
  </si>
  <si>
    <t>FiLLAIN</t>
  </si>
  <si>
    <t>07/06/1890</t>
  </si>
  <si>
    <t xml:space="preserve">St Marc </t>
  </si>
  <si>
    <t>Paissy</t>
  </si>
  <si>
    <t>HOLDER</t>
  </si>
  <si>
    <t>Ambulance Dugny</t>
  </si>
  <si>
    <t xml:space="preserve">La veuve </t>
  </si>
  <si>
    <r>
      <t>Mesnil</t>
    </r>
    <r>
      <rPr>
        <sz val="18"/>
        <color theme="1"/>
        <rFont val="Arial"/>
        <family val="2"/>
      </rPr>
      <t>-les-</t>
    </r>
    <r>
      <rPr>
        <i/>
        <sz val="18"/>
        <color theme="1"/>
        <rFont val="Arial"/>
        <family val="2"/>
      </rPr>
      <t>Hurlus</t>
    </r>
  </si>
  <si>
    <t>Westerslede</t>
  </si>
  <si>
    <t>Viziny</t>
  </si>
  <si>
    <t>La fille-morte</t>
  </si>
  <si>
    <t>Seine-et-Oise</t>
  </si>
  <si>
    <t>Seine-et-Marne</t>
  </si>
  <si>
    <t>Cempuis</t>
  </si>
  <si>
    <t xml:space="preserve">Seine et Oise </t>
  </si>
  <si>
    <t>Crouy/Ourcq</t>
  </si>
  <si>
    <t>Bois des courrières</t>
  </si>
  <si>
    <t>St Menehould</t>
  </si>
  <si>
    <t>Ovilliers-la-boisselle</t>
  </si>
  <si>
    <t>Région de marnosly</t>
  </si>
  <si>
    <t>Vaux devant Damloup</t>
  </si>
  <si>
    <t>Tué à l'ennemi au cours de combat aérien</t>
  </si>
  <si>
    <t>Osches</t>
  </si>
  <si>
    <t xml:space="preserve">île de Lemnos </t>
  </si>
  <si>
    <t>Saint Thomassen Argonne</t>
  </si>
  <si>
    <t>28/01/1893</t>
  </si>
  <si>
    <t>Mametz</t>
  </si>
  <si>
    <t>Brouennes</t>
  </si>
  <si>
    <t>Gionges</t>
  </si>
  <si>
    <t>Basses Pyrénées</t>
  </si>
  <si>
    <t>Ile et vilaine</t>
  </si>
  <si>
    <t>d'artillerie</t>
  </si>
  <si>
    <t>d'artillerie de campagne</t>
  </si>
  <si>
    <t>d'artillerie de combat</t>
  </si>
  <si>
    <t>d'aviation</t>
  </si>
  <si>
    <t>d'Infanterie coloniale</t>
  </si>
  <si>
    <t>d'artillerie à pied</t>
  </si>
  <si>
    <t>d'artillerie lourde</t>
  </si>
  <si>
    <t>d'artillerie assaut</t>
  </si>
  <si>
    <t>de chasseurs à Pieds</t>
  </si>
  <si>
    <t>de chasseur alpin</t>
  </si>
  <si>
    <t>de chasseurs</t>
  </si>
  <si>
    <t>de cuirassiers</t>
  </si>
  <si>
    <t xml:space="preserve"> de chasseurs à Pieds</t>
  </si>
  <si>
    <t>corps</t>
  </si>
  <si>
    <t xml:space="preserve"> de chasseurs à pied volontaires</t>
  </si>
  <si>
    <t>d'infanterie coloniale</t>
  </si>
  <si>
    <t>des dragons</t>
  </si>
  <si>
    <t>d'escadron du train</t>
  </si>
  <si>
    <t>du génie</t>
  </si>
  <si>
    <t>d'infanterie</t>
  </si>
  <si>
    <t>d'Infanterie</t>
  </si>
  <si>
    <t>d'infanterie territoriale</t>
  </si>
  <si>
    <t>d'infanterie lourde d'Afrique</t>
  </si>
  <si>
    <t xml:space="preserve">d'infanterie </t>
  </si>
  <si>
    <t xml:space="preserve"> des zouaves</t>
  </si>
  <si>
    <t>de zouaves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</si>
  <si>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</si>
  <si>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d'infanterie</t>
  </si>
  <si>
    <t xml:space="preserve">3ème bataillon de marche </t>
  </si>
  <si>
    <t>d'infanterie de la légion d'Afrique</t>
  </si>
  <si>
    <t>3 ème bataillon de marche du régiment d'infanterie de la légion d'Afrique</t>
  </si>
  <si>
    <t>cote344 Champneuville</t>
  </si>
  <si>
    <t>suite de maladie contractée en service (dysenterie)</t>
  </si>
  <si>
    <t>suite de maladie contractée en service</t>
  </si>
  <si>
    <t>suite de maladie contractée en service( tubreculose)</t>
  </si>
  <si>
    <t>suite de maladie contractée en service (confusions mentales)</t>
  </si>
  <si>
    <t>suite de maladie contractée en service (bronchite)</t>
  </si>
  <si>
    <t>suite de maladie contractée en service (broncho-pneumonie)</t>
  </si>
  <si>
    <t>suite de maladie contractée en service (pneumonie)</t>
  </si>
  <si>
    <t>suite de maladie contractée en service (confusion mentale)</t>
  </si>
  <si>
    <t>suite de maladie contractée au front</t>
  </si>
  <si>
    <t>suite de maladie en captivité</t>
  </si>
  <si>
    <t>suite de maladie contractée en service (grippe)</t>
  </si>
  <si>
    <t>suite de maladie contractée en service (tuberculose)</t>
  </si>
  <si>
    <t>blessures de guerre</t>
  </si>
  <si>
    <t>causes</t>
  </si>
  <si>
    <t>Autre</t>
  </si>
  <si>
    <t>TOTAL</t>
  </si>
  <si>
    <t>maladie contractée en service( tuberculose)</t>
  </si>
  <si>
    <t>Erize la Grande</t>
  </si>
  <si>
    <t>affiche du 5 septembre 1920</t>
  </si>
  <si>
    <t>Monument aux morts de la grande guerre</t>
  </si>
  <si>
    <t>?</t>
  </si>
  <si>
    <t>inauguration des monuments commémoratifs + affiche du 5 septembre 1920</t>
  </si>
  <si>
    <t>appel à souscription publique + affiche du 14 juillet 1919</t>
  </si>
</sst>
</file>

<file path=xl/styles.xml><?xml version="1.0" encoding="utf-8"?>
<styleSheet xmlns="http://schemas.openxmlformats.org/spreadsheetml/2006/main">
  <numFmts count="6">
    <numFmt numFmtId="8" formatCode="#,##0.00\ &quot;€&quot;;[Red]\-#,##0.00\ &quot;€&quot;"/>
    <numFmt numFmtId="164" formatCode="[$-40C]d\ mmmm\ yyyy;@"/>
    <numFmt numFmtId="165" formatCode="dd/mm/yy;@"/>
    <numFmt numFmtId="166" formatCode="m/d/yyyy;@"/>
    <numFmt numFmtId="167" formatCode="[$-40C]dd\-mmm\-yy;@"/>
    <numFmt numFmtId="168" formatCode="dd/mm/yyyy;@"/>
  </numFmts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  <font>
      <i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0" fillId="0" borderId="0" xfId="0" applyAlignment="1">
      <alignment horizontal="left" wrapText="1"/>
    </xf>
    <xf numFmtId="0" fontId="1" fillId="0" borderId="0" xfId="1" applyAlignment="1" applyProtection="1">
      <alignment wrapText="1"/>
    </xf>
    <xf numFmtId="0" fontId="0" fillId="0" borderId="0" xfId="0" applyAlignment="1">
      <alignment wrapText="1"/>
    </xf>
    <xf numFmtId="164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5" fillId="0" borderId="1" xfId="0" applyFont="1" applyBorder="1"/>
    <xf numFmtId="164" fontId="5" fillId="0" borderId="1" xfId="0" applyNumberFormat="1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8" fontId="6" fillId="0" borderId="1" xfId="0" applyNumberFormat="1" applyFont="1" applyBorder="1" applyAlignment="1">
      <alignment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5" fillId="0" borderId="2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164" fontId="5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6"/>
  <c:chart>
    <c:plotArea>
      <c:layout/>
      <c:pie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1000" b="1"/>
                      <a:t>15-20 ans
17
9%</a:t>
                    </a:r>
                  </a:p>
                </c:rich>
              </c:tx>
              <c:dLblPos val="inEnd"/>
              <c:showVal val="1"/>
              <c:showCatName val="1"/>
              <c:showPercent val="1"/>
            </c:dLbl>
            <c:dLbl>
              <c:idx val="1"/>
              <c:spPr/>
              <c:txPr>
                <a:bodyPr/>
                <a:lstStyle/>
                <a:p>
                  <a:pPr>
                    <a:defRPr sz="1000" b="1" baseline="0"/>
                  </a:pPr>
                  <a:endParaRPr lang="fr-FR"/>
                </a:p>
              </c:txPr>
            </c:dLbl>
            <c:dLbl>
              <c:idx val="2"/>
              <c:spPr/>
              <c:txPr>
                <a:bodyPr/>
                <a:lstStyle/>
                <a:p>
                  <a:pPr>
                    <a:defRPr sz="1000" b="1"/>
                  </a:pPr>
                  <a:endParaRPr lang="fr-FR"/>
                </a:p>
              </c:txPr>
            </c:dLbl>
            <c:dLbl>
              <c:idx val="3"/>
              <c:spPr/>
              <c:txPr>
                <a:bodyPr/>
                <a:lstStyle/>
                <a:p>
                  <a:pPr>
                    <a:defRPr sz="1000" b="1"/>
                  </a:pPr>
                  <a:endParaRPr lang="fr-FR"/>
                </a:p>
              </c:txPr>
            </c:dLbl>
            <c:dLbl>
              <c:idx val="4"/>
              <c:spPr/>
              <c:txPr>
                <a:bodyPr/>
                <a:lstStyle/>
                <a:p>
                  <a:pPr>
                    <a:defRPr sz="1000" b="1"/>
                  </a:pPr>
                  <a:endParaRPr lang="fr-FR"/>
                </a:p>
              </c:txPr>
            </c:dLbl>
            <c:dLbl>
              <c:idx val="5"/>
              <c:spPr/>
              <c:txPr>
                <a:bodyPr/>
                <a:lstStyle/>
                <a:p>
                  <a:pPr>
                    <a:defRPr sz="1000" b="1"/>
                  </a:pPr>
                  <a:endParaRPr lang="fr-FR"/>
                </a:p>
              </c:txPr>
            </c:dLbl>
            <c:txPr>
              <a:bodyPr/>
              <a:lstStyle/>
              <a:p>
                <a:pPr>
                  <a:defRPr sz="1000"/>
                </a:pPr>
                <a:endParaRPr lang="fr-FR"/>
              </a:p>
            </c:txPr>
            <c:dLblPos val="inEnd"/>
            <c:showVal val="1"/>
            <c:showCatName val="1"/>
            <c:showPercent val="1"/>
            <c:showLeaderLines val="1"/>
          </c:dLbls>
          <c:cat>
            <c:strRef>
              <c:f>'stat ages'!$A$2:$A$7</c:f>
              <c:strCache>
                <c:ptCount val="6"/>
                <c:pt idx="0">
                  <c:v>15-20 ans</c:v>
                </c:pt>
                <c:pt idx="1">
                  <c:v>21-25 ans</c:v>
                </c:pt>
                <c:pt idx="2">
                  <c:v>26-30 ans</c:v>
                </c:pt>
                <c:pt idx="3">
                  <c:v>31-35 ans</c:v>
                </c:pt>
                <c:pt idx="4">
                  <c:v>36-40 ans</c:v>
                </c:pt>
                <c:pt idx="5">
                  <c:v>41-46 ans</c:v>
                </c:pt>
              </c:strCache>
            </c:strRef>
          </c:cat>
          <c:val>
            <c:numRef>
              <c:f>'stat ages'!$B$2:$B$7</c:f>
              <c:numCache>
                <c:formatCode>General</c:formatCode>
                <c:ptCount val="6"/>
                <c:pt idx="0">
                  <c:v>17</c:v>
                </c:pt>
                <c:pt idx="1">
                  <c:v>58</c:v>
                </c:pt>
                <c:pt idx="2">
                  <c:v>42</c:v>
                </c:pt>
                <c:pt idx="3">
                  <c:v>48</c:v>
                </c:pt>
                <c:pt idx="4">
                  <c:v>20</c:v>
                </c:pt>
                <c:pt idx="5">
                  <c:v>7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8364850914849893"/>
          <c:y val="0.26769618347545632"/>
          <c:w val="0.20816357099898899"/>
          <c:h val="0.34558308383811981"/>
        </c:manualLayout>
      </c:layout>
      <c:spPr>
        <a:noFill/>
      </c:spPr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zero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31"/>
  <c:chart>
    <c:title>
      <c:tx>
        <c:rich>
          <a:bodyPr/>
          <a:lstStyle/>
          <a:p>
            <a:pPr>
              <a:defRPr/>
            </a:pPr>
            <a:r>
              <a:rPr lang="en-US" sz="1600"/>
              <a:t>Répartition des morts en fonction de l'âge </a:t>
            </a:r>
          </a:p>
        </c:rich>
      </c:tx>
      <c:layout>
        <c:manualLayout>
          <c:xMode val="edge"/>
          <c:yMode val="edge"/>
          <c:x val="0.12965966754155717"/>
          <c:y val="2.5236593059936911E-2"/>
        </c:manualLayout>
      </c:layout>
    </c:title>
    <c:plotArea>
      <c:layout/>
      <c:barChart>
        <c:barDir val="col"/>
        <c:grouping val="clustered"/>
        <c:ser>
          <c:idx val="0"/>
          <c:order val="0"/>
          <c:cat>
            <c:strRef>
              <c:f>'stat ages'!$A$2:$A$7</c:f>
              <c:strCache>
                <c:ptCount val="6"/>
                <c:pt idx="0">
                  <c:v>15-20 ans</c:v>
                </c:pt>
                <c:pt idx="1">
                  <c:v>21-25 ans</c:v>
                </c:pt>
                <c:pt idx="2">
                  <c:v>26-30 ans</c:v>
                </c:pt>
                <c:pt idx="3">
                  <c:v>31-35 ans</c:v>
                </c:pt>
                <c:pt idx="4">
                  <c:v>36-40 ans</c:v>
                </c:pt>
                <c:pt idx="5">
                  <c:v>41-46 ans</c:v>
                </c:pt>
              </c:strCache>
            </c:strRef>
          </c:cat>
          <c:val>
            <c:numRef>
              <c:f>'stat ages'!$B$2:$B$7</c:f>
              <c:numCache>
                <c:formatCode>General</c:formatCode>
                <c:ptCount val="6"/>
                <c:pt idx="0">
                  <c:v>17</c:v>
                </c:pt>
                <c:pt idx="1">
                  <c:v>58</c:v>
                </c:pt>
                <c:pt idx="2">
                  <c:v>42</c:v>
                </c:pt>
                <c:pt idx="3">
                  <c:v>48</c:v>
                </c:pt>
                <c:pt idx="4">
                  <c:v>20</c:v>
                </c:pt>
                <c:pt idx="5">
                  <c:v>7</c:v>
                </c:pt>
              </c:numCache>
            </c:numRef>
          </c:val>
        </c:ser>
        <c:gapWidth val="0"/>
        <c:axId val="92022272"/>
        <c:axId val="92024192"/>
      </c:barChart>
      <c:catAx>
        <c:axId val="92022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Tranches d'âge des soldats </a:t>
                </a:r>
              </a:p>
            </c:rich>
          </c:tx>
        </c:title>
        <c:majorTickMark val="none"/>
        <c:tickLblPos val="nextTo"/>
        <c:crossAx val="92024192"/>
        <c:crosses val="autoZero"/>
        <c:auto val="1"/>
        <c:lblAlgn val="ctr"/>
        <c:lblOffset val="100"/>
      </c:catAx>
      <c:valAx>
        <c:axId val="9202419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Nombre de soldats morts </a:t>
                </a:r>
              </a:p>
            </c:rich>
          </c:tx>
        </c:title>
        <c:numFmt formatCode="General" sourceLinked="1"/>
        <c:tickLblPos val="nextTo"/>
        <c:crossAx val="92022272"/>
        <c:crosses val="autoZero"/>
        <c:crossBetween val="between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8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headerFooter>
    <oddHeader>&amp;C&amp;"-,Gras"&amp;16Les morts de la guerre 1914-1918  par tranches d'âges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49" name="Picture 1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104775</xdr:colOff>
      <xdr:row>2</xdr:row>
      <xdr:rowOff>104775</xdr:rowOff>
    </xdr:to>
    <xdr:pic>
      <xdr:nvPicPr>
        <xdr:cNvPr id="2050" name="Picture 2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104775</xdr:colOff>
      <xdr:row>4</xdr:row>
      <xdr:rowOff>104775</xdr:rowOff>
    </xdr:to>
    <xdr:pic>
      <xdr:nvPicPr>
        <xdr:cNvPr id="2051" name="Picture 3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33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6</xdr:row>
      <xdr:rowOff>104775</xdr:rowOff>
    </xdr:to>
    <xdr:pic>
      <xdr:nvPicPr>
        <xdr:cNvPr id="2052" name="Picture 4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14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8</xdr:row>
      <xdr:rowOff>104775</xdr:rowOff>
    </xdr:to>
    <xdr:pic>
      <xdr:nvPicPr>
        <xdr:cNvPr id="2053" name="Picture 5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476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10</xdr:row>
      <xdr:rowOff>104775</xdr:rowOff>
    </xdr:to>
    <xdr:pic>
      <xdr:nvPicPr>
        <xdr:cNvPr id="2054" name="Picture 6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0480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104775</xdr:rowOff>
    </xdr:to>
    <xdr:pic>
      <xdr:nvPicPr>
        <xdr:cNvPr id="2055" name="Picture 7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19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104775</xdr:colOff>
      <xdr:row>14</xdr:row>
      <xdr:rowOff>104775</xdr:rowOff>
    </xdr:to>
    <xdr:pic>
      <xdr:nvPicPr>
        <xdr:cNvPr id="2056" name="Picture 8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910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16</xdr:row>
      <xdr:rowOff>104775</xdr:rowOff>
    </xdr:to>
    <xdr:pic>
      <xdr:nvPicPr>
        <xdr:cNvPr id="2057" name="Picture 9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530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18</xdr:row>
      <xdr:rowOff>104775</xdr:rowOff>
    </xdr:to>
    <xdr:pic>
      <xdr:nvPicPr>
        <xdr:cNvPr id="2058" name="Picture 10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524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104775</xdr:colOff>
      <xdr:row>20</xdr:row>
      <xdr:rowOff>104775</xdr:rowOff>
    </xdr:to>
    <xdr:pic>
      <xdr:nvPicPr>
        <xdr:cNvPr id="2059" name="Picture 11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86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104775</xdr:colOff>
      <xdr:row>22</xdr:row>
      <xdr:rowOff>104775</xdr:rowOff>
    </xdr:to>
    <xdr:pic>
      <xdr:nvPicPr>
        <xdr:cNvPr id="2060" name="Picture 12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580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24</xdr:row>
      <xdr:rowOff>104775</xdr:rowOff>
    </xdr:to>
    <xdr:pic>
      <xdr:nvPicPr>
        <xdr:cNvPr id="2061" name="Picture 13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29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104775</xdr:colOff>
      <xdr:row>26</xdr:row>
      <xdr:rowOff>104775</xdr:rowOff>
    </xdr:to>
    <xdr:pic>
      <xdr:nvPicPr>
        <xdr:cNvPr id="2062" name="Picture 14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0010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28</xdr:row>
      <xdr:rowOff>104775</xdr:rowOff>
    </xdr:to>
    <xdr:pic>
      <xdr:nvPicPr>
        <xdr:cNvPr id="2063" name="Picture 15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572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30</xdr:row>
      <xdr:rowOff>104775</xdr:rowOff>
    </xdr:to>
    <xdr:pic>
      <xdr:nvPicPr>
        <xdr:cNvPr id="2064" name="Picture 16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440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104775</xdr:colOff>
      <xdr:row>32</xdr:row>
      <xdr:rowOff>104775</xdr:rowOff>
    </xdr:to>
    <xdr:pic>
      <xdr:nvPicPr>
        <xdr:cNvPr id="2065" name="Picture 17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715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104775</xdr:colOff>
      <xdr:row>34</xdr:row>
      <xdr:rowOff>104775</xdr:rowOff>
    </xdr:to>
    <xdr:pic>
      <xdr:nvPicPr>
        <xdr:cNvPr id="2066" name="Picture 18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2870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104775</xdr:rowOff>
    </xdr:to>
    <xdr:pic>
      <xdr:nvPicPr>
        <xdr:cNvPr id="2067" name="Picture 19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0490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104775</xdr:colOff>
      <xdr:row>38</xdr:row>
      <xdr:rowOff>104775</xdr:rowOff>
    </xdr:to>
    <xdr:pic>
      <xdr:nvPicPr>
        <xdr:cNvPr id="2068" name="Picture 20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62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40</xdr:row>
      <xdr:rowOff>104775</xdr:rowOff>
    </xdr:to>
    <xdr:pic>
      <xdr:nvPicPr>
        <xdr:cNvPr id="2069" name="Picture 21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5730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104775</xdr:colOff>
      <xdr:row>42</xdr:row>
      <xdr:rowOff>104775</xdr:rowOff>
    </xdr:to>
    <xdr:pic>
      <xdr:nvPicPr>
        <xdr:cNvPr id="2070" name="Picture 22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525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104775</xdr:colOff>
      <xdr:row>44</xdr:row>
      <xdr:rowOff>104775</xdr:rowOff>
    </xdr:to>
    <xdr:pic>
      <xdr:nvPicPr>
        <xdr:cNvPr id="2071" name="Picture 23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104775</xdr:colOff>
      <xdr:row>46</xdr:row>
      <xdr:rowOff>104775</xdr:rowOff>
    </xdr:to>
    <xdr:pic>
      <xdr:nvPicPr>
        <xdr:cNvPr id="2072" name="Picture 24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049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48</xdr:row>
      <xdr:rowOff>104775</xdr:rowOff>
    </xdr:to>
    <xdr:pic>
      <xdr:nvPicPr>
        <xdr:cNvPr id="2073" name="Picture 25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811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104775</xdr:colOff>
      <xdr:row>50</xdr:row>
      <xdr:rowOff>104775</xdr:rowOff>
    </xdr:to>
    <xdr:pic>
      <xdr:nvPicPr>
        <xdr:cNvPr id="2074" name="Picture 26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573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104775</xdr:colOff>
      <xdr:row>52</xdr:row>
      <xdr:rowOff>104775</xdr:rowOff>
    </xdr:to>
    <xdr:pic>
      <xdr:nvPicPr>
        <xdr:cNvPr id="2075" name="Picture 27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1450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104775</xdr:colOff>
      <xdr:row>54</xdr:row>
      <xdr:rowOff>104775</xdr:rowOff>
    </xdr:to>
    <xdr:pic>
      <xdr:nvPicPr>
        <xdr:cNvPr id="2076" name="Picture 28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9070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104775</xdr:colOff>
      <xdr:row>56</xdr:row>
      <xdr:rowOff>104775</xdr:rowOff>
    </xdr:to>
    <xdr:pic>
      <xdr:nvPicPr>
        <xdr:cNvPr id="2077" name="Picture 29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6690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104775</xdr:colOff>
      <xdr:row>58</xdr:row>
      <xdr:rowOff>104775</xdr:rowOff>
    </xdr:to>
    <xdr:pic>
      <xdr:nvPicPr>
        <xdr:cNvPr id="2078" name="Picture 30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24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104775</xdr:colOff>
      <xdr:row>60</xdr:row>
      <xdr:rowOff>104775</xdr:rowOff>
    </xdr:to>
    <xdr:pic>
      <xdr:nvPicPr>
        <xdr:cNvPr id="2079" name="Picture 31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8120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104775</xdr:colOff>
      <xdr:row>62</xdr:row>
      <xdr:rowOff>104775</xdr:rowOff>
    </xdr:to>
    <xdr:pic>
      <xdr:nvPicPr>
        <xdr:cNvPr id="2080" name="Picture 32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5740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104775</xdr:colOff>
      <xdr:row>64</xdr:row>
      <xdr:rowOff>104775</xdr:rowOff>
    </xdr:to>
    <xdr:pic>
      <xdr:nvPicPr>
        <xdr:cNvPr id="2081" name="Picture 33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145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64</xdr:row>
      <xdr:rowOff>0</xdr:rowOff>
    </xdr:from>
    <xdr:to>
      <xdr:col>0</xdr:col>
      <xdr:colOff>219075</xdr:colOff>
      <xdr:row>64</xdr:row>
      <xdr:rowOff>104775</xdr:rowOff>
    </xdr:to>
    <xdr:pic>
      <xdr:nvPicPr>
        <xdr:cNvPr id="2082" name="Picture 34" descr="Photo de la person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21145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104775</xdr:colOff>
      <xdr:row>66</xdr:row>
      <xdr:rowOff>104775</xdr:rowOff>
    </xdr:to>
    <xdr:pic>
      <xdr:nvPicPr>
        <xdr:cNvPr id="2083" name="Picture 35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7170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104775</xdr:colOff>
      <xdr:row>68</xdr:row>
      <xdr:rowOff>104775</xdr:rowOff>
    </xdr:to>
    <xdr:pic>
      <xdr:nvPicPr>
        <xdr:cNvPr id="2084" name="Picture 36" descr="Informations compléme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2288500"/>
          <a:ext cx="104775" cy="1047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22</xdr:row>
      <xdr:rowOff>114300</xdr:rowOff>
    </xdr:from>
    <xdr:to>
      <xdr:col>9</xdr:col>
      <xdr:colOff>19050</xdr:colOff>
      <xdr:row>38</xdr:row>
      <xdr:rowOff>85725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morial-genweb.org/~memorial2/html/fr/complement.php?table=bp01&amp;id=256619" TargetMode="External"/><Relationship Id="rId13" Type="http://schemas.openxmlformats.org/officeDocument/2006/relationships/hyperlink" Target="http://www.memorial-genweb.org/~memorial2/html/fr/complement.php?table=bp01&amp;id=256624" TargetMode="External"/><Relationship Id="rId18" Type="http://schemas.openxmlformats.org/officeDocument/2006/relationships/hyperlink" Target="http://www.memorial-genweb.org/~memorial2/html/fr/complement.php?table=bp01&amp;id=256629" TargetMode="External"/><Relationship Id="rId26" Type="http://schemas.openxmlformats.org/officeDocument/2006/relationships/hyperlink" Target="http://www.memorial-genweb.org/~memorial2/html/fr/complement.php?table=bp01&amp;id=256637" TargetMode="External"/><Relationship Id="rId3" Type="http://schemas.openxmlformats.org/officeDocument/2006/relationships/hyperlink" Target="http://www.memorial-genweb.org/~memorial2/html/fr/complement.php?table=bp01&amp;id=256614" TargetMode="External"/><Relationship Id="rId21" Type="http://schemas.openxmlformats.org/officeDocument/2006/relationships/hyperlink" Target="http://www.memorial-genweb.org/~memorial2/html/fr/complement.php?table=bp01&amp;id=256632" TargetMode="External"/><Relationship Id="rId34" Type="http://schemas.openxmlformats.org/officeDocument/2006/relationships/hyperlink" Target="http://www.memorial-genweb.org/~memorial2/html/fr/complement.php?table=bp01&amp;id=256645" TargetMode="External"/><Relationship Id="rId7" Type="http://schemas.openxmlformats.org/officeDocument/2006/relationships/hyperlink" Target="http://www.memorial-genweb.org/~memorial2/html/fr/complement.php?table=bp01&amp;id=256618" TargetMode="External"/><Relationship Id="rId12" Type="http://schemas.openxmlformats.org/officeDocument/2006/relationships/hyperlink" Target="http://www.memorial-genweb.org/~memorial2/html/fr/complement.php?table=bp01&amp;id=256623" TargetMode="External"/><Relationship Id="rId17" Type="http://schemas.openxmlformats.org/officeDocument/2006/relationships/hyperlink" Target="http://www.memorial-genweb.org/~memorial2/html/fr/complement.php?table=bp01&amp;id=256628" TargetMode="External"/><Relationship Id="rId25" Type="http://schemas.openxmlformats.org/officeDocument/2006/relationships/hyperlink" Target="http://www.memorial-genweb.org/~memorial2/html/fr/complement.php?table=bp01&amp;id=256636" TargetMode="External"/><Relationship Id="rId33" Type="http://schemas.openxmlformats.org/officeDocument/2006/relationships/hyperlink" Target="http://www.memorial-genweb.org/~memorial2/html/fr/complement.php?table=bp01&amp;id=256644" TargetMode="External"/><Relationship Id="rId2" Type="http://schemas.openxmlformats.org/officeDocument/2006/relationships/hyperlink" Target="http://www.memorial-genweb.org/~memorial2/html/fr/complement.php?table=bp01&amp;id=256613" TargetMode="External"/><Relationship Id="rId16" Type="http://schemas.openxmlformats.org/officeDocument/2006/relationships/hyperlink" Target="http://www.memorial-genweb.org/~memorial2/html/fr/complement.php?table=bp01&amp;id=256627" TargetMode="External"/><Relationship Id="rId20" Type="http://schemas.openxmlformats.org/officeDocument/2006/relationships/hyperlink" Target="http://www.memorial-genweb.org/~memorial2/html/fr/complement.php?table=bp01&amp;id=256631" TargetMode="External"/><Relationship Id="rId29" Type="http://schemas.openxmlformats.org/officeDocument/2006/relationships/hyperlink" Target="http://www.memorial-genweb.org/~memorial2/html/fr/complement.php?table=bp01&amp;id=256640" TargetMode="External"/><Relationship Id="rId1" Type="http://schemas.openxmlformats.org/officeDocument/2006/relationships/hyperlink" Target="http://www.memorial-genweb.org/~memorial2/html/fr/complement.php?table=bp01&amp;id=256612" TargetMode="External"/><Relationship Id="rId6" Type="http://schemas.openxmlformats.org/officeDocument/2006/relationships/hyperlink" Target="http://www.memorial-genweb.org/~memorial2/html/fr/complement.php?table=bp01&amp;id=256617" TargetMode="External"/><Relationship Id="rId11" Type="http://schemas.openxmlformats.org/officeDocument/2006/relationships/hyperlink" Target="http://www.memorial-genweb.org/~memorial2/html/fr/complement.php?table=bp01&amp;id=256622" TargetMode="External"/><Relationship Id="rId24" Type="http://schemas.openxmlformats.org/officeDocument/2006/relationships/hyperlink" Target="http://www.memorial-genweb.org/~memorial2/html/fr/complement.php?table=bp01&amp;id=256635" TargetMode="External"/><Relationship Id="rId32" Type="http://schemas.openxmlformats.org/officeDocument/2006/relationships/hyperlink" Target="http://www.memorial-genweb.org/~memorial2/html/fr/complement.php?table=bp01&amp;id=256643" TargetMode="External"/><Relationship Id="rId5" Type="http://schemas.openxmlformats.org/officeDocument/2006/relationships/hyperlink" Target="http://www.memorial-genweb.org/~memorial2/html/fr/complement.php?table=bp01&amp;id=256616" TargetMode="External"/><Relationship Id="rId15" Type="http://schemas.openxmlformats.org/officeDocument/2006/relationships/hyperlink" Target="http://www.memorial-genweb.org/~memorial2/html/fr/complement.php?table=bp01&amp;id=256626" TargetMode="External"/><Relationship Id="rId23" Type="http://schemas.openxmlformats.org/officeDocument/2006/relationships/hyperlink" Target="http://www.memorial-genweb.org/~memorial2/html/fr/complement.php?table=bp01&amp;id=256634" TargetMode="External"/><Relationship Id="rId28" Type="http://schemas.openxmlformats.org/officeDocument/2006/relationships/hyperlink" Target="http://www.memorial-genweb.org/~memorial2/html/fr/complement.php?table=bp01&amp;id=256639" TargetMode="External"/><Relationship Id="rId36" Type="http://schemas.openxmlformats.org/officeDocument/2006/relationships/drawing" Target="../drawings/drawing1.xml"/><Relationship Id="rId10" Type="http://schemas.openxmlformats.org/officeDocument/2006/relationships/hyperlink" Target="http://www.memorial-genweb.org/~memorial2/html/fr/complement.php?table=bp01&amp;id=256621" TargetMode="External"/><Relationship Id="rId19" Type="http://schemas.openxmlformats.org/officeDocument/2006/relationships/hyperlink" Target="http://www.memorial-genweb.org/~memorial2/html/fr/complement.php?table=bp01&amp;id=256630" TargetMode="External"/><Relationship Id="rId31" Type="http://schemas.openxmlformats.org/officeDocument/2006/relationships/hyperlink" Target="http://www.memorial-genweb.org/~memorial2/html/fr/complement.php?table=bp01&amp;id=256642" TargetMode="External"/><Relationship Id="rId4" Type="http://schemas.openxmlformats.org/officeDocument/2006/relationships/hyperlink" Target="http://www.memorial-genweb.org/~memorial2/html/fr/complement.php?table=bp01&amp;id=256615" TargetMode="External"/><Relationship Id="rId9" Type="http://schemas.openxmlformats.org/officeDocument/2006/relationships/hyperlink" Target="http://www.memorial-genweb.org/~memorial2/html/fr/complement.php?table=bp01&amp;id=256620" TargetMode="External"/><Relationship Id="rId14" Type="http://schemas.openxmlformats.org/officeDocument/2006/relationships/hyperlink" Target="http://www.memorial-genweb.org/~memorial2/html/fr/complement.php?table=bp01&amp;id=256625" TargetMode="External"/><Relationship Id="rId22" Type="http://schemas.openxmlformats.org/officeDocument/2006/relationships/hyperlink" Target="http://www.memorial-genweb.org/~memorial2/html/fr/complement.php?table=bp01&amp;id=256633" TargetMode="External"/><Relationship Id="rId27" Type="http://schemas.openxmlformats.org/officeDocument/2006/relationships/hyperlink" Target="http://www.memorial-genweb.org/~memorial2/html/fr/complement.php?table=bp01&amp;id=256638" TargetMode="External"/><Relationship Id="rId30" Type="http://schemas.openxmlformats.org/officeDocument/2006/relationships/hyperlink" Target="http://www.memorial-genweb.org/~memorial2/html/fr/complement.php?table=bp01&amp;id=256641" TargetMode="External"/><Relationship Id="rId35" Type="http://schemas.openxmlformats.org/officeDocument/2006/relationships/hyperlink" Target="http://www.memorial-genweb.org/~memorial2/html/fr/complement.php?table=bp01&amp;id=256646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2"/>
  <sheetViews>
    <sheetView zoomScaleNormal="100" workbookViewId="0">
      <pane ySplit="1" topLeftCell="A138" activePane="bottomLeft" state="frozen"/>
      <selection activeCell="D1" sqref="D1"/>
      <selection pane="bottomLeft" activeCell="G15" sqref="G15"/>
    </sheetView>
  </sheetViews>
  <sheetFormatPr baseColWidth="10" defaultColWidth="23.85546875" defaultRowHeight="27.95" customHeight="1"/>
  <cols>
    <col min="1" max="1" width="30.5703125" style="37" customWidth="1"/>
    <col min="2" max="2" width="23.85546875" style="37"/>
    <col min="3" max="3" width="23.85546875" style="38"/>
    <col min="4" max="4" width="28.42578125" style="37" customWidth="1"/>
    <col min="5" max="5" width="23.85546875" style="37"/>
    <col min="6" max="6" width="23.85546875" style="48"/>
    <col min="7" max="7" width="35.42578125" style="37" customWidth="1"/>
    <col min="8" max="8" width="26.28515625" style="37" customWidth="1"/>
    <col min="9" max="9" width="78.85546875" style="37" customWidth="1"/>
    <col min="10" max="10" width="14.42578125" style="20" customWidth="1"/>
    <col min="11" max="11" width="23.85546875" style="20"/>
    <col min="12" max="12" width="47.7109375" style="37" customWidth="1"/>
    <col min="13" max="13" width="23.85546875" style="20"/>
    <col min="14" max="14" width="61" style="20" customWidth="1"/>
    <col min="15" max="15" width="23.85546875" style="21"/>
    <col min="16" max="18" width="23.85546875" style="20"/>
    <col min="19" max="19" width="105.28515625" style="46" customWidth="1"/>
    <col min="20" max="16384" width="23.85546875" style="20"/>
  </cols>
  <sheetData>
    <row r="1" spans="1:19" ht="27.95" customHeight="1">
      <c r="A1" s="17" t="s">
        <v>851</v>
      </c>
      <c r="B1" s="17" t="s">
        <v>0</v>
      </c>
      <c r="C1" s="18" t="s">
        <v>1</v>
      </c>
      <c r="D1" s="17" t="s">
        <v>2</v>
      </c>
      <c r="E1" s="17" t="s">
        <v>850</v>
      </c>
      <c r="F1" s="47" t="s">
        <v>791</v>
      </c>
      <c r="G1" s="17" t="s">
        <v>3</v>
      </c>
      <c r="H1" s="17" t="s">
        <v>351</v>
      </c>
      <c r="I1" s="17" t="s">
        <v>4</v>
      </c>
      <c r="J1" s="17" t="s">
        <v>352</v>
      </c>
      <c r="K1" s="17" t="s">
        <v>792</v>
      </c>
      <c r="L1" s="19" t="s">
        <v>914</v>
      </c>
      <c r="M1" s="20" t="s">
        <v>793</v>
      </c>
      <c r="N1" s="20" t="s">
        <v>404</v>
      </c>
      <c r="O1" s="21" t="s">
        <v>862</v>
      </c>
      <c r="P1" s="20" t="s">
        <v>863</v>
      </c>
      <c r="Q1" s="21" t="s">
        <v>852</v>
      </c>
      <c r="R1" s="20" t="s">
        <v>852</v>
      </c>
      <c r="S1" s="46" t="s">
        <v>946</v>
      </c>
    </row>
    <row r="2" spans="1:19" ht="27.95" customHeight="1">
      <c r="A2" s="19" t="s">
        <v>214</v>
      </c>
      <c r="B2" s="19" t="s">
        <v>159</v>
      </c>
      <c r="C2" s="22" t="s">
        <v>619</v>
      </c>
      <c r="D2" s="19" t="s">
        <v>620</v>
      </c>
      <c r="E2" s="19" t="s">
        <v>525</v>
      </c>
      <c r="F2" s="18">
        <v>5348</v>
      </c>
      <c r="G2" s="19" t="s">
        <v>785</v>
      </c>
      <c r="H2" s="19" t="s">
        <v>295</v>
      </c>
      <c r="I2" s="19" t="s">
        <v>858</v>
      </c>
      <c r="J2" s="17">
        <f t="shared" ref="J2:J32" si="0">IF(F2="","",YEAR(F2)-RIGHT(C2,4))</f>
        <v>25</v>
      </c>
      <c r="K2" s="17">
        <v>28</v>
      </c>
      <c r="L2" s="19" t="s">
        <v>922</v>
      </c>
      <c r="N2" s="20" t="str">
        <f t="shared" ref="N2:N64" si="1">+K2&amp;"ème régiment "&amp;L2</f>
        <v>28ème régiment d'infanterie territoriale</v>
      </c>
      <c r="O2" s="21">
        <f t="shared" ref="O2:O64" si="2">YEAR(F2)</f>
        <v>1914</v>
      </c>
      <c r="P2" s="20" t="str">
        <f t="shared" ref="P2:P32" si="3">+RIGHT(C2,4)</f>
        <v>1889</v>
      </c>
      <c r="Q2" s="20">
        <f t="shared" ref="Q2:Q64" si="4">+O2-P2</f>
        <v>25</v>
      </c>
      <c r="R2" s="20">
        <f t="shared" ref="R2:R32" si="5">Q2</f>
        <v>25</v>
      </c>
      <c r="S2" s="20"/>
    </row>
    <row r="3" spans="1:19" ht="27.95" customHeight="1">
      <c r="A3" s="19" t="s">
        <v>49</v>
      </c>
      <c r="B3" s="19" t="s">
        <v>50</v>
      </c>
      <c r="C3" s="18" t="s">
        <v>651</v>
      </c>
      <c r="D3" s="19" t="s">
        <v>652</v>
      </c>
      <c r="E3" s="19" t="s">
        <v>323</v>
      </c>
      <c r="F3" s="18">
        <v>5348</v>
      </c>
      <c r="G3" s="19" t="s">
        <v>764</v>
      </c>
      <c r="H3" s="19" t="s">
        <v>292</v>
      </c>
      <c r="I3" s="19" t="s">
        <v>372</v>
      </c>
      <c r="J3" s="17">
        <f t="shared" si="0"/>
        <v>21</v>
      </c>
      <c r="K3" s="17">
        <v>181</v>
      </c>
      <c r="L3" s="19" t="s">
        <v>920</v>
      </c>
      <c r="N3" s="20" t="str">
        <f t="shared" si="1"/>
        <v>181ème régiment d'infanterie</v>
      </c>
      <c r="O3" s="21">
        <f t="shared" si="2"/>
        <v>1914</v>
      </c>
      <c r="P3" s="20" t="str">
        <f t="shared" si="3"/>
        <v>1893</v>
      </c>
      <c r="Q3" s="20">
        <f t="shared" si="4"/>
        <v>21</v>
      </c>
      <c r="R3" s="20">
        <f t="shared" si="5"/>
        <v>21</v>
      </c>
      <c r="S3" s="20" t="str">
        <f>+"Suite de "&amp;I3</f>
        <v>Suite de Blessures de guerre</v>
      </c>
    </row>
    <row r="4" spans="1:19" ht="27.95" customHeight="1">
      <c r="A4" s="19" t="s">
        <v>33</v>
      </c>
      <c r="B4" s="19" t="s">
        <v>34</v>
      </c>
      <c r="C4" s="23" t="s">
        <v>319</v>
      </c>
      <c r="D4" s="19" t="s">
        <v>298</v>
      </c>
      <c r="E4" s="19" t="s">
        <v>301</v>
      </c>
      <c r="F4" s="18">
        <v>5348</v>
      </c>
      <c r="G4" s="19" t="s">
        <v>785</v>
      </c>
      <c r="H4" s="19" t="s">
        <v>436</v>
      </c>
      <c r="I4" s="19" t="s">
        <v>372</v>
      </c>
      <c r="J4" s="17">
        <f t="shared" si="0"/>
        <v>28</v>
      </c>
      <c r="K4" s="17">
        <v>23</v>
      </c>
      <c r="L4" s="19" t="s">
        <v>916</v>
      </c>
      <c r="N4" s="20" t="str">
        <f t="shared" si="1"/>
        <v>23ème régiment d'infanterie coloniale</v>
      </c>
      <c r="O4" s="21">
        <f t="shared" si="2"/>
        <v>1914</v>
      </c>
      <c r="P4" s="20" t="str">
        <f t="shared" si="3"/>
        <v>1886</v>
      </c>
      <c r="Q4" s="20">
        <f t="shared" si="4"/>
        <v>28</v>
      </c>
      <c r="R4" s="20">
        <f t="shared" si="5"/>
        <v>28</v>
      </c>
      <c r="S4" s="20" t="str">
        <f>+"Suite de "&amp;I4</f>
        <v>Suite de Blessures de guerre</v>
      </c>
    </row>
    <row r="5" spans="1:19" ht="27.95" customHeight="1">
      <c r="A5" s="19" t="s">
        <v>350</v>
      </c>
      <c r="B5" s="19" t="s">
        <v>28</v>
      </c>
      <c r="C5" s="22" t="s">
        <v>593</v>
      </c>
      <c r="D5" s="19" t="s">
        <v>765</v>
      </c>
      <c r="E5" s="19" t="s">
        <v>328</v>
      </c>
      <c r="F5" s="18">
        <v>5355</v>
      </c>
      <c r="G5" s="19" t="s">
        <v>594</v>
      </c>
      <c r="H5" s="19" t="s">
        <v>323</v>
      </c>
      <c r="I5" s="19" t="s">
        <v>859</v>
      </c>
      <c r="J5" s="17">
        <f t="shared" si="0"/>
        <v>25</v>
      </c>
      <c r="K5" s="17">
        <v>48</v>
      </c>
      <c r="L5" s="19" t="s">
        <v>920</v>
      </c>
      <c r="N5" s="20" t="str">
        <f t="shared" si="1"/>
        <v>48ème régiment d'infanterie</v>
      </c>
      <c r="O5" s="21">
        <f t="shared" si="2"/>
        <v>1914</v>
      </c>
      <c r="P5" s="20" t="str">
        <f t="shared" si="3"/>
        <v>1889</v>
      </c>
      <c r="Q5" s="20">
        <f t="shared" si="4"/>
        <v>25</v>
      </c>
      <c r="R5" s="20">
        <f t="shared" si="5"/>
        <v>25</v>
      </c>
      <c r="S5" s="20" t="s">
        <v>372</v>
      </c>
    </row>
    <row r="6" spans="1:19" ht="27.95" customHeight="1">
      <c r="A6" s="19" t="s">
        <v>75</v>
      </c>
      <c r="B6" s="19" t="s">
        <v>23</v>
      </c>
      <c r="C6" s="23" t="s">
        <v>356</v>
      </c>
      <c r="D6" s="19" t="s">
        <v>445</v>
      </c>
      <c r="E6" s="19" t="s">
        <v>357</v>
      </c>
      <c r="F6" s="18">
        <v>5355</v>
      </c>
      <c r="G6" s="19" t="s">
        <v>358</v>
      </c>
      <c r="H6" s="19" t="s">
        <v>768</v>
      </c>
      <c r="I6" s="19" t="s">
        <v>859</v>
      </c>
      <c r="J6" s="17">
        <f t="shared" si="0"/>
        <v>25</v>
      </c>
      <c r="K6" s="17">
        <v>202</v>
      </c>
      <c r="L6" s="19" t="s">
        <v>920</v>
      </c>
      <c r="N6" s="20" t="str">
        <f t="shared" si="1"/>
        <v>202ème régiment d'infanterie</v>
      </c>
      <c r="O6" s="21">
        <f t="shared" si="2"/>
        <v>1914</v>
      </c>
      <c r="P6" s="20" t="str">
        <f t="shared" si="3"/>
        <v>1889</v>
      </c>
      <c r="Q6" s="20">
        <f t="shared" si="4"/>
        <v>25</v>
      </c>
      <c r="R6" s="20">
        <f t="shared" si="5"/>
        <v>25</v>
      </c>
      <c r="S6" s="20" t="s">
        <v>372</v>
      </c>
    </row>
    <row r="7" spans="1:19" ht="27.95" customHeight="1">
      <c r="A7" s="19" t="s">
        <v>198</v>
      </c>
      <c r="B7" s="19" t="s">
        <v>123</v>
      </c>
      <c r="C7" s="22" t="s">
        <v>607</v>
      </c>
      <c r="D7" s="19" t="s">
        <v>464</v>
      </c>
      <c r="E7" s="19" t="s">
        <v>881</v>
      </c>
      <c r="F7" s="18">
        <v>5357</v>
      </c>
      <c r="G7" s="19" t="s">
        <v>608</v>
      </c>
      <c r="H7" s="19" t="s">
        <v>299</v>
      </c>
      <c r="I7" s="19" t="s">
        <v>859</v>
      </c>
      <c r="J7" s="17">
        <f t="shared" si="0"/>
        <v>21</v>
      </c>
      <c r="K7" s="17">
        <v>67</v>
      </c>
      <c r="L7" s="19" t="s">
        <v>920</v>
      </c>
      <c r="N7" s="20" t="str">
        <f t="shared" si="1"/>
        <v>67ème régiment d'infanterie</v>
      </c>
      <c r="O7" s="21">
        <f t="shared" si="2"/>
        <v>1914</v>
      </c>
      <c r="P7" s="20" t="str">
        <f t="shared" si="3"/>
        <v>1893</v>
      </c>
      <c r="Q7" s="20">
        <f t="shared" si="4"/>
        <v>21</v>
      </c>
      <c r="R7" s="20">
        <f t="shared" si="5"/>
        <v>21</v>
      </c>
      <c r="S7" s="20" t="s">
        <v>372</v>
      </c>
    </row>
    <row r="8" spans="1:19" s="27" customFormat="1" ht="27.95" customHeight="1">
      <c r="A8" s="24" t="s">
        <v>870</v>
      </c>
      <c r="B8" s="24" t="s">
        <v>69</v>
      </c>
      <c r="C8" s="25" t="s">
        <v>871</v>
      </c>
      <c r="D8" s="24" t="s">
        <v>294</v>
      </c>
      <c r="E8" s="19" t="s">
        <v>881</v>
      </c>
      <c r="F8" s="25">
        <v>5358</v>
      </c>
      <c r="G8" s="24" t="s">
        <v>872</v>
      </c>
      <c r="H8" s="24" t="s">
        <v>295</v>
      </c>
      <c r="I8" s="24" t="s">
        <v>372</v>
      </c>
      <c r="J8" s="26">
        <f t="shared" si="0"/>
        <v>24</v>
      </c>
      <c r="K8" s="26">
        <v>87</v>
      </c>
      <c r="L8" s="24" t="s">
        <v>928</v>
      </c>
      <c r="N8" s="20" t="str">
        <f t="shared" si="1"/>
        <v>87ème régiment  d'infanterie</v>
      </c>
      <c r="O8" s="28">
        <f t="shared" si="2"/>
        <v>1914</v>
      </c>
      <c r="P8" s="27" t="str">
        <f t="shared" si="3"/>
        <v>1890</v>
      </c>
      <c r="Q8" s="27">
        <f t="shared" si="4"/>
        <v>24</v>
      </c>
      <c r="R8" s="27">
        <f t="shared" si="5"/>
        <v>24</v>
      </c>
      <c r="S8" s="20" t="str">
        <f>+"Suite de "&amp;I8</f>
        <v>Suite de Blessures de guerre</v>
      </c>
    </row>
    <row r="9" spans="1:19" ht="27.95" customHeight="1">
      <c r="A9" s="19" t="s">
        <v>93</v>
      </c>
      <c r="B9" s="19" t="s">
        <v>123</v>
      </c>
      <c r="C9" s="18" t="s">
        <v>722</v>
      </c>
      <c r="D9" s="19" t="s">
        <v>361</v>
      </c>
      <c r="E9" s="19" t="s">
        <v>301</v>
      </c>
      <c r="F9" s="18">
        <v>5363</v>
      </c>
      <c r="G9" s="19" t="s">
        <v>561</v>
      </c>
      <c r="H9" s="19" t="s">
        <v>287</v>
      </c>
      <c r="I9" s="19" t="s">
        <v>859</v>
      </c>
      <c r="J9" s="17">
        <f t="shared" si="0"/>
        <v>25</v>
      </c>
      <c r="K9" s="17">
        <v>72</v>
      </c>
      <c r="L9" s="19" t="s">
        <v>920</v>
      </c>
      <c r="N9" s="20" t="str">
        <f t="shared" si="1"/>
        <v>72ème régiment d'infanterie</v>
      </c>
      <c r="O9" s="21">
        <f t="shared" si="2"/>
        <v>1914</v>
      </c>
      <c r="P9" s="20" t="str">
        <f t="shared" si="3"/>
        <v>1889</v>
      </c>
      <c r="Q9" s="20">
        <f t="shared" si="4"/>
        <v>25</v>
      </c>
      <c r="R9" s="20">
        <f t="shared" si="5"/>
        <v>25</v>
      </c>
      <c r="S9" s="20" t="s">
        <v>372</v>
      </c>
    </row>
    <row r="10" spans="1:19" ht="27.95" customHeight="1">
      <c r="A10" s="19" t="s">
        <v>55</v>
      </c>
      <c r="B10" s="19" t="s">
        <v>28</v>
      </c>
      <c r="C10" s="18" t="s">
        <v>591</v>
      </c>
      <c r="D10" s="19" t="s">
        <v>592</v>
      </c>
      <c r="E10" s="19" t="s">
        <v>837</v>
      </c>
      <c r="F10" s="18">
        <v>5363</v>
      </c>
      <c r="G10" s="19" t="s">
        <v>892</v>
      </c>
      <c r="H10" s="19" t="s">
        <v>299</v>
      </c>
      <c r="I10" s="19" t="s">
        <v>859</v>
      </c>
      <c r="J10" s="17">
        <f t="shared" si="0"/>
        <v>30</v>
      </c>
      <c r="K10" s="17">
        <v>211</v>
      </c>
      <c r="L10" s="19" t="s">
        <v>920</v>
      </c>
      <c r="N10" s="20" t="str">
        <f t="shared" si="1"/>
        <v>211ème régiment d'infanterie</v>
      </c>
      <c r="O10" s="21">
        <f t="shared" si="2"/>
        <v>1914</v>
      </c>
      <c r="P10" s="20" t="str">
        <f t="shared" si="3"/>
        <v>1884</v>
      </c>
      <c r="Q10" s="20">
        <f t="shared" si="4"/>
        <v>30</v>
      </c>
      <c r="R10" s="20">
        <f t="shared" si="5"/>
        <v>30</v>
      </c>
      <c r="S10" s="20" t="s">
        <v>372</v>
      </c>
    </row>
    <row r="11" spans="1:19" ht="27.95" customHeight="1">
      <c r="A11" s="19" t="s">
        <v>5</v>
      </c>
      <c r="B11" s="19" t="s">
        <v>16</v>
      </c>
      <c r="C11" s="23" t="s">
        <v>290</v>
      </c>
      <c r="D11" s="19" t="s">
        <v>291</v>
      </c>
      <c r="E11" s="19" t="s">
        <v>292</v>
      </c>
      <c r="F11" s="18">
        <v>5364</v>
      </c>
      <c r="G11" s="19" t="s">
        <v>289</v>
      </c>
      <c r="H11" s="19" t="s">
        <v>292</v>
      </c>
      <c r="I11" s="19" t="s">
        <v>859</v>
      </c>
      <c r="J11" s="17">
        <f t="shared" si="0"/>
        <v>31</v>
      </c>
      <c r="K11" s="17">
        <v>259</v>
      </c>
      <c r="L11" s="19" t="s">
        <v>920</v>
      </c>
      <c r="N11" s="20" t="str">
        <f>+K11&amp;"ème régiment "&amp;L11</f>
        <v>259ème régiment d'infanterie</v>
      </c>
      <c r="O11" s="21">
        <f t="shared" si="2"/>
        <v>1914</v>
      </c>
      <c r="P11" s="20" t="str">
        <f t="shared" si="3"/>
        <v>1883</v>
      </c>
      <c r="Q11" s="20">
        <f t="shared" si="4"/>
        <v>31</v>
      </c>
      <c r="R11" s="20">
        <f t="shared" si="5"/>
        <v>31</v>
      </c>
      <c r="S11" s="20" t="s">
        <v>372</v>
      </c>
    </row>
    <row r="12" spans="1:19" ht="27.95" customHeight="1">
      <c r="A12" s="19" t="s">
        <v>165</v>
      </c>
      <c r="B12" s="19" t="s">
        <v>25</v>
      </c>
      <c r="C12" s="22" t="s">
        <v>490</v>
      </c>
      <c r="D12" s="19" t="s">
        <v>491</v>
      </c>
      <c r="E12" s="19" t="s">
        <v>328</v>
      </c>
      <c r="F12" s="18">
        <v>5365</v>
      </c>
      <c r="G12" s="19" t="s">
        <v>774</v>
      </c>
      <c r="H12" s="19" t="s">
        <v>287</v>
      </c>
      <c r="I12" s="19" t="s">
        <v>858</v>
      </c>
      <c r="J12" s="17">
        <f t="shared" si="0"/>
        <v>25</v>
      </c>
      <c r="K12" s="17">
        <v>118</v>
      </c>
      <c r="L12" s="19" t="s">
        <v>920</v>
      </c>
      <c r="N12" s="20" t="str">
        <f t="shared" si="1"/>
        <v>118ème régiment d'infanterie</v>
      </c>
      <c r="O12" s="21">
        <f t="shared" si="2"/>
        <v>1914</v>
      </c>
      <c r="P12" s="20" t="str">
        <f t="shared" si="3"/>
        <v>1889</v>
      </c>
      <c r="Q12" s="20">
        <f t="shared" si="4"/>
        <v>25</v>
      </c>
      <c r="R12" s="20">
        <f t="shared" si="5"/>
        <v>25</v>
      </c>
      <c r="S12" s="20"/>
    </row>
    <row r="13" spans="1:19" ht="27.95" customHeight="1">
      <c r="A13" s="19" t="s">
        <v>249</v>
      </c>
      <c r="B13" s="19" t="s">
        <v>43</v>
      </c>
      <c r="C13" s="22" t="s">
        <v>556</v>
      </c>
      <c r="D13" s="19" t="s">
        <v>425</v>
      </c>
      <c r="E13" s="19" t="s">
        <v>881</v>
      </c>
      <c r="F13" s="18">
        <v>5365</v>
      </c>
      <c r="G13" s="19" t="s">
        <v>774</v>
      </c>
      <c r="H13" s="19" t="s">
        <v>287</v>
      </c>
      <c r="I13" s="19" t="s">
        <v>858</v>
      </c>
      <c r="J13" s="17">
        <f t="shared" si="0"/>
        <v>27</v>
      </c>
      <c r="K13" s="17">
        <v>243</v>
      </c>
      <c r="L13" s="19" t="s">
        <v>920</v>
      </c>
      <c r="N13" s="20" t="str">
        <f t="shared" si="1"/>
        <v>243ème régiment d'infanterie</v>
      </c>
      <c r="O13" s="21">
        <f t="shared" si="2"/>
        <v>1914</v>
      </c>
      <c r="P13" s="20" t="str">
        <f t="shared" si="3"/>
        <v>1887</v>
      </c>
      <c r="Q13" s="20">
        <f t="shared" si="4"/>
        <v>27</v>
      </c>
      <c r="R13" s="20">
        <f t="shared" si="5"/>
        <v>27</v>
      </c>
      <c r="S13" s="20"/>
    </row>
    <row r="14" spans="1:19" ht="27.95" customHeight="1">
      <c r="A14" s="19" t="s">
        <v>170</v>
      </c>
      <c r="B14" s="19" t="s">
        <v>43</v>
      </c>
      <c r="C14" s="22" t="s">
        <v>730</v>
      </c>
      <c r="D14" s="19" t="s">
        <v>731</v>
      </c>
      <c r="E14" s="19" t="s">
        <v>771</v>
      </c>
      <c r="F14" s="18">
        <v>5365</v>
      </c>
      <c r="G14" s="19" t="s">
        <v>774</v>
      </c>
      <c r="H14" s="19" t="s">
        <v>287</v>
      </c>
      <c r="I14" s="19" t="s">
        <v>859</v>
      </c>
      <c r="J14" s="17">
        <f t="shared" si="0"/>
        <v>28</v>
      </c>
      <c r="K14" s="17">
        <v>336</v>
      </c>
      <c r="L14" s="19" t="s">
        <v>920</v>
      </c>
      <c r="N14" s="20" t="str">
        <f t="shared" si="1"/>
        <v>336ème régiment d'infanterie</v>
      </c>
      <c r="O14" s="21">
        <f t="shared" si="2"/>
        <v>1914</v>
      </c>
      <c r="P14" s="20" t="str">
        <f t="shared" si="3"/>
        <v>1886</v>
      </c>
      <c r="Q14" s="20">
        <f t="shared" si="4"/>
        <v>28</v>
      </c>
      <c r="R14" s="20">
        <f t="shared" si="5"/>
        <v>28</v>
      </c>
      <c r="S14" s="20" t="s">
        <v>372</v>
      </c>
    </row>
    <row r="15" spans="1:19" ht="27.95" customHeight="1">
      <c r="A15" s="19" t="s">
        <v>811</v>
      </c>
      <c r="B15" s="19" t="s">
        <v>106</v>
      </c>
      <c r="C15" s="22" t="s">
        <v>533</v>
      </c>
      <c r="D15" s="19" t="s">
        <v>298</v>
      </c>
      <c r="E15" s="19" t="s">
        <v>301</v>
      </c>
      <c r="F15" s="18">
        <v>5365</v>
      </c>
      <c r="G15" t="s">
        <v>950</v>
      </c>
      <c r="H15" s="19" t="s">
        <v>299</v>
      </c>
      <c r="I15" s="19" t="s">
        <v>859</v>
      </c>
      <c r="J15" s="17">
        <f t="shared" si="0"/>
        <v>26</v>
      </c>
      <c r="K15" s="17">
        <v>67</v>
      </c>
      <c r="L15" s="19" t="s">
        <v>920</v>
      </c>
      <c r="N15" s="20" t="str">
        <f t="shared" si="1"/>
        <v>67ème régiment d'infanterie</v>
      </c>
      <c r="O15" s="21">
        <f t="shared" si="2"/>
        <v>1914</v>
      </c>
      <c r="P15" s="20" t="str">
        <f t="shared" si="3"/>
        <v>1888</v>
      </c>
      <c r="Q15" s="20">
        <f t="shared" si="4"/>
        <v>26</v>
      </c>
      <c r="R15" s="20">
        <f t="shared" si="5"/>
        <v>26</v>
      </c>
      <c r="S15" s="20" t="s">
        <v>372</v>
      </c>
    </row>
    <row r="16" spans="1:19" ht="27.95" customHeight="1">
      <c r="A16" s="19" t="s">
        <v>57</v>
      </c>
      <c r="B16" s="19" t="s">
        <v>27</v>
      </c>
      <c r="C16" s="23" t="s">
        <v>337</v>
      </c>
      <c r="D16" s="19" t="s">
        <v>298</v>
      </c>
      <c r="E16" s="19" t="s">
        <v>301</v>
      </c>
      <c r="F16" s="18">
        <v>5367</v>
      </c>
      <c r="G16" s="19" t="s">
        <v>719</v>
      </c>
      <c r="H16" s="19" t="s">
        <v>299</v>
      </c>
      <c r="I16" s="19" t="s">
        <v>859</v>
      </c>
      <c r="J16" s="17">
        <f t="shared" si="0"/>
        <v>22</v>
      </c>
      <c r="K16" s="17">
        <v>29</v>
      </c>
      <c r="L16" s="19" t="s">
        <v>909</v>
      </c>
      <c r="N16" s="20" t="str">
        <f t="shared" si="1"/>
        <v>29ème régiment de chasseurs à Pieds</v>
      </c>
      <c r="O16" s="21">
        <f t="shared" si="2"/>
        <v>1914</v>
      </c>
      <c r="P16" s="20" t="str">
        <f t="shared" si="3"/>
        <v>1892</v>
      </c>
      <c r="Q16" s="20">
        <f t="shared" si="4"/>
        <v>22</v>
      </c>
      <c r="R16" s="20">
        <f t="shared" si="5"/>
        <v>22</v>
      </c>
      <c r="S16" s="20" t="s">
        <v>372</v>
      </c>
    </row>
    <row r="17" spans="1:19" ht="27.95" customHeight="1">
      <c r="A17" s="19" t="s">
        <v>112</v>
      </c>
      <c r="B17" s="19" t="s">
        <v>43</v>
      </c>
      <c r="C17" s="18" t="s">
        <v>424</v>
      </c>
      <c r="D17" s="19" t="s">
        <v>425</v>
      </c>
      <c r="E17" s="19" t="s">
        <v>881</v>
      </c>
      <c r="F17" s="18">
        <v>5371</v>
      </c>
      <c r="G17" s="19" t="s">
        <v>561</v>
      </c>
      <c r="H17" s="19" t="s">
        <v>287</v>
      </c>
      <c r="I17" s="19" t="s">
        <v>859</v>
      </c>
      <c r="J17" s="17">
        <f t="shared" si="0"/>
        <v>21</v>
      </c>
      <c r="K17" s="17">
        <v>72</v>
      </c>
      <c r="L17" s="19" t="s">
        <v>920</v>
      </c>
      <c r="N17" s="20" t="str">
        <f t="shared" si="1"/>
        <v>72ème régiment d'infanterie</v>
      </c>
      <c r="O17" s="21">
        <f t="shared" si="2"/>
        <v>1914</v>
      </c>
      <c r="P17" s="20" t="str">
        <f t="shared" si="3"/>
        <v>1893</v>
      </c>
      <c r="Q17" s="20">
        <f t="shared" si="4"/>
        <v>21</v>
      </c>
      <c r="R17" s="20">
        <f t="shared" si="5"/>
        <v>21</v>
      </c>
      <c r="S17" s="20" t="s">
        <v>836</v>
      </c>
    </row>
    <row r="18" spans="1:19" ht="27.95" customHeight="1">
      <c r="A18" s="19" t="s">
        <v>164</v>
      </c>
      <c r="B18" s="19" t="s">
        <v>66</v>
      </c>
      <c r="C18" s="22" t="s">
        <v>488</v>
      </c>
      <c r="D18" s="19" t="s">
        <v>294</v>
      </c>
      <c r="E18" s="19" t="s">
        <v>403</v>
      </c>
      <c r="F18" s="18">
        <v>5374</v>
      </c>
      <c r="G18" s="19" t="s">
        <v>873</v>
      </c>
      <c r="H18" s="19" t="s">
        <v>323</v>
      </c>
      <c r="I18" s="19" t="s">
        <v>859</v>
      </c>
      <c r="J18" s="17">
        <f t="shared" si="0"/>
        <v>30</v>
      </c>
      <c r="K18" s="17">
        <v>8</v>
      </c>
      <c r="L18" s="19" t="s">
        <v>489</v>
      </c>
      <c r="N18" s="20" t="str">
        <f t="shared" si="1"/>
        <v>8ème régiment marche</v>
      </c>
      <c r="O18" s="21">
        <f t="shared" si="2"/>
        <v>1914</v>
      </c>
      <c r="P18" s="20" t="str">
        <f t="shared" si="3"/>
        <v>1884</v>
      </c>
      <c r="Q18" s="20">
        <f t="shared" si="4"/>
        <v>30</v>
      </c>
      <c r="R18" s="20">
        <f t="shared" si="5"/>
        <v>30</v>
      </c>
      <c r="S18" s="20" t="s">
        <v>372</v>
      </c>
    </row>
    <row r="19" spans="1:19" ht="27.95" customHeight="1">
      <c r="A19" s="19" t="s">
        <v>137</v>
      </c>
      <c r="B19" s="19" t="s">
        <v>16</v>
      </c>
      <c r="C19" s="18" t="s">
        <v>455</v>
      </c>
      <c r="D19" s="19" t="s">
        <v>456</v>
      </c>
      <c r="E19" s="19" t="s">
        <v>301</v>
      </c>
      <c r="F19" s="18">
        <v>5376</v>
      </c>
      <c r="G19" s="19" t="s">
        <v>561</v>
      </c>
      <c r="H19" s="19" t="s">
        <v>287</v>
      </c>
      <c r="I19" s="19" t="s">
        <v>859</v>
      </c>
      <c r="J19" s="17">
        <f t="shared" si="0"/>
        <v>24</v>
      </c>
      <c r="K19" s="17">
        <v>128</v>
      </c>
      <c r="L19" s="19" t="s">
        <v>920</v>
      </c>
      <c r="N19" s="20" t="str">
        <f t="shared" si="1"/>
        <v>128ème régiment d'infanterie</v>
      </c>
      <c r="O19" s="21">
        <f t="shared" si="2"/>
        <v>1914</v>
      </c>
      <c r="P19" s="20" t="str">
        <f t="shared" si="3"/>
        <v>1890</v>
      </c>
      <c r="Q19" s="20">
        <f t="shared" si="4"/>
        <v>24</v>
      </c>
      <c r="R19" s="20">
        <f t="shared" si="5"/>
        <v>24</v>
      </c>
      <c r="S19" s="20" t="s">
        <v>372</v>
      </c>
    </row>
    <row r="20" spans="1:19" ht="27.95" customHeight="1">
      <c r="A20" s="19" t="s">
        <v>253</v>
      </c>
      <c r="B20" s="19" t="s">
        <v>20</v>
      </c>
      <c r="C20" s="22" t="s">
        <v>560</v>
      </c>
      <c r="D20" s="19" t="s">
        <v>298</v>
      </c>
      <c r="E20" s="19" t="s">
        <v>301</v>
      </c>
      <c r="F20" s="18">
        <v>5376</v>
      </c>
      <c r="G20" s="19" t="s">
        <v>561</v>
      </c>
      <c r="H20" s="19" t="s">
        <v>287</v>
      </c>
      <c r="I20" s="19" t="s">
        <v>859</v>
      </c>
      <c r="J20" s="17">
        <f t="shared" si="0"/>
        <v>26</v>
      </c>
      <c r="K20" s="17">
        <v>128</v>
      </c>
      <c r="L20" s="19" t="s">
        <v>920</v>
      </c>
      <c r="N20" s="20" t="str">
        <f t="shared" si="1"/>
        <v>128ème régiment d'infanterie</v>
      </c>
      <c r="O20" s="21">
        <f t="shared" si="2"/>
        <v>1914</v>
      </c>
      <c r="P20" s="20" t="str">
        <f t="shared" si="3"/>
        <v>1888</v>
      </c>
      <c r="Q20" s="20">
        <f t="shared" si="4"/>
        <v>26</v>
      </c>
      <c r="R20" s="20">
        <f t="shared" si="5"/>
        <v>26</v>
      </c>
      <c r="S20" s="20" t="s">
        <v>372</v>
      </c>
    </row>
    <row r="21" spans="1:19" ht="27.95" customHeight="1">
      <c r="A21" s="19" t="s">
        <v>249</v>
      </c>
      <c r="B21" s="19" t="s">
        <v>143</v>
      </c>
      <c r="C21" s="22" t="s">
        <v>557</v>
      </c>
      <c r="D21" s="19" t="s">
        <v>558</v>
      </c>
      <c r="E21" s="19" t="s">
        <v>849</v>
      </c>
      <c r="F21" s="18">
        <v>5379</v>
      </c>
      <c r="G21" s="19" t="s">
        <v>789</v>
      </c>
      <c r="H21" s="19" t="s">
        <v>299</v>
      </c>
      <c r="I21" s="19" t="s">
        <v>859</v>
      </c>
      <c r="J21" s="17">
        <f t="shared" si="0"/>
        <v>21</v>
      </c>
      <c r="K21" s="17">
        <v>54</v>
      </c>
      <c r="L21" s="19" t="s">
        <v>920</v>
      </c>
      <c r="N21" s="20" t="str">
        <f t="shared" si="1"/>
        <v>54ème régiment d'infanterie</v>
      </c>
      <c r="O21" s="21">
        <f t="shared" si="2"/>
        <v>1914</v>
      </c>
      <c r="P21" s="20" t="str">
        <f t="shared" si="3"/>
        <v>1893</v>
      </c>
      <c r="Q21" s="20">
        <f t="shared" si="4"/>
        <v>21</v>
      </c>
      <c r="R21" s="20">
        <f t="shared" si="5"/>
        <v>21</v>
      </c>
      <c r="S21" s="20" t="s">
        <v>372</v>
      </c>
    </row>
    <row r="22" spans="1:19" ht="27.95" customHeight="1">
      <c r="A22" s="19" t="s">
        <v>10</v>
      </c>
      <c r="B22" s="19" t="s">
        <v>18</v>
      </c>
      <c r="C22" s="23" t="s">
        <v>303</v>
      </c>
      <c r="D22" s="19" t="s">
        <v>304</v>
      </c>
      <c r="E22" s="19" t="s">
        <v>881</v>
      </c>
      <c r="F22" s="18">
        <v>5381</v>
      </c>
      <c r="G22" s="19" t="s">
        <v>718</v>
      </c>
      <c r="H22" s="19" t="s">
        <v>287</v>
      </c>
      <c r="I22" s="19" t="s">
        <v>372</v>
      </c>
      <c r="J22" s="17">
        <f t="shared" si="0"/>
        <v>28</v>
      </c>
      <c r="K22" s="17">
        <v>267</v>
      </c>
      <c r="L22" s="19" t="s">
        <v>920</v>
      </c>
      <c r="N22" s="20" t="str">
        <f t="shared" si="1"/>
        <v>267ème régiment d'infanterie</v>
      </c>
      <c r="O22" s="21">
        <f t="shared" si="2"/>
        <v>1914</v>
      </c>
      <c r="P22" s="20" t="str">
        <f t="shared" si="3"/>
        <v>1886</v>
      </c>
      <c r="Q22" s="20">
        <f t="shared" si="4"/>
        <v>28</v>
      </c>
      <c r="R22" s="20">
        <f t="shared" si="5"/>
        <v>28</v>
      </c>
      <c r="S22" s="20" t="str">
        <f t="shared" ref="S22:S24" si="6">+"Suite de "&amp;I22</f>
        <v>Suite de Blessures de guerre</v>
      </c>
    </row>
    <row r="23" spans="1:19" ht="27.95" customHeight="1">
      <c r="A23" s="19" t="s">
        <v>116</v>
      </c>
      <c r="B23" s="19" t="s">
        <v>28</v>
      </c>
      <c r="C23" s="18" t="s">
        <v>430</v>
      </c>
      <c r="D23" s="19" t="s">
        <v>431</v>
      </c>
      <c r="E23" s="19" t="s">
        <v>432</v>
      </c>
      <c r="F23" s="18">
        <v>5381</v>
      </c>
      <c r="G23" s="19" t="s">
        <v>433</v>
      </c>
      <c r="H23" s="19" t="s">
        <v>287</v>
      </c>
      <c r="I23" s="19" t="s">
        <v>372</v>
      </c>
      <c r="J23" s="17">
        <f t="shared" si="0"/>
        <v>33</v>
      </c>
      <c r="K23" s="17">
        <v>326</v>
      </c>
      <c r="L23" s="19" t="s">
        <v>920</v>
      </c>
      <c r="N23" s="20" t="str">
        <f t="shared" si="1"/>
        <v>326ème régiment d'infanterie</v>
      </c>
      <c r="O23" s="21">
        <f t="shared" si="2"/>
        <v>1914</v>
      </c>
      <c r="P23" s="20" t="str">
        <f t="shared" si="3"/>
        <v>1881</v>
      </c>
      <c r="Q23" s="20">
        <f t="shared" si="4"/>
        <v>33</v>
      </c>
      <c r="R23" s="20">
        <f t="shared" si="5"/>
        <v>33</v>
      </c>
      <c r="S23" s="20" t="str">
        <f t="shared" si="6"/>
        <v>Suite de Blessures de guerre</v>
      </c>
    </row>
    <row r="24" spans="1:19" ht="27.95" customHeight="1">
      <c r="A24" s="19" t="s">
        <v>78</v>
      </c>
      <c r="B24" s="19" t="s">
        <v>30</v>
      </c>
      <c r="C24" s="18" t="s">
        <v>380</v>
      </c>
      <c r="D24" s="19" t="s">
        <v>381</v>
      </c>
      <c r="E24" s="19" t="s">
        <v>881</v>
      </c>
      <c r="F24" s="18">
        <v>5387</v>
      </c>
      <c r="G24" s="19" t="s">
        <v>382</v>
      </c>
      <c r="H24" s="19" t="s">
        <v>383</v>
      </c>
      <c r="I24" s="19" t="s">
        <v>372</v>
      </c>
      <c r="J24" s="17">
        <f t="shared" si="0"/>
        <v>30</v>
      </c>
      <c r="K24" s="17">
        <v>267</v>
      </c>
      <c r="L24" s="19" t="s">
        <v>920</v>
      </c>
      <c r="N24" s="20" t="str">
        <f t="shared" si="1"/>
        <v>267ème régiment d'infanterie</v>
      </c>
      <c r="O24" s="21">
        <f t="shared" si="2"/>
        <v>1914</v>
      </c>
      <c r="P24" s="20" t="str">
        <f t="shared" si="3"/>
        <v>1884</v>
      </c>
      <c r="Q24" s="20">
        <f t="shared" si="4"/>
        <v>30</v>
      </c>
      <c r="R24" s="20">
        <f t="shared" si="5"/>
        <v>30</v>
      </c>
      <c r="S24" s="20" t="str">
        <f t="shared" si="6"/>
        <v>Suite de Blessures de guerre</v>
      </c>
    </row>
    <row r="25" spans="1:19" ht="27.95" customHeight="1">
      <c r="A25" s="19" t="s">
        <v>11</v>
      </c>
      <c r="B25" s="19" t="s">
        <v>17</v>
      </c>
      <c r="C25" s="23" t="s">
        <v>306</v>
      </c>
      <c r="D25" s="19" t="s">
        <v>373</v>
      </c>
      <c r="E25" s="19" t="s">
        <v>881</v>
      </c>
      <c r="F25" s="18">
        <v>5389</v>
      </c>
      <c r="G25" s="19" t="s">
        <v>305</v>
      </c>
      <c r="H25" s="19" t="s">
        <v>299</v>
      </c>
      <c r="I25" s="19" t="s">
        <v>859</v>
      </c>
      <c r="J25" s="17">
        <f t="shared" si="0"/>
        <v>32</v>
      </c>
      <c r="K25" s="17">
        <v>350</v>
      </c>
      <c r="L25" s="19" t="s">
        <v>920</v>
      </c>
      <c r="N25" s="20" t="str">
        <f t="shared" si="1"/>
        <v>350ème régiment d'infanterie</v>
      </c>
      <c r="O25" s="21">
        <f t="shared" si="2"/>
        <v>1914</v>
      </c>
      <c r="P25" s="20" t="str">
        <f t="shared" si="3"/>
        <v>1882</v>
      </c>
      <c r="Q25" s="20">
        <f t="shared" si="4"/>
        <v>32</v>
      </c>
      <c r="R25" s="20">
        <f t="shared" si="5"/>
        <v>32</v>
      </c>
      <c r="S25" s="20" t="s">
        <v>372</v>
      </c>
    </row>
    <row r="26" spans="1:19" ht="27.95" customHeight="1">
      <c r="A26" s="19" t="s">
        <v>275</v>
      </c>
      <c r="B26" s="19" t="s">
        <v>261</v>
      </c>
      <c r="C26" s="22" t="s">
        <v>580</v>
      </c>
      <c r="D26" s="19" t="s">
        <v>294</v>
      </c>
      <c r="E26" s="19" t="s">
        <v>881</v>
      </c>
      <c r="F26" s="18">
        <v>5393</v>
      </c>
      <c r="G26" s="19" t="s">
        <v>581</v>
      </c>
      <c r="H26" s="19" t="s">
        <v>367</v>
      </c>
      <c r="I26" s="19" t="s">
        <v>859</v>
      </c>
      <c r="J26" s="17">
        <f t="shared" si="0"/>
        <v>27</v>
      </c>
      <c r="K26" s="17">
        <v>66</v>
      </c>
      <c r="L26" s="19" t="s">
        <v>909</v>
      </c>
      <c r="M26" s="20" t="s">
        <v>661</v>
      </c>
      <c r="N26" s="20" t="str">
        <f t="shared" si="1"/>
        <v>66ème régiment de chasseurs à Pieds</v>
      </c>
      <c r="O26" s="21">
        <f t="shared" si="2"/>
        <v>1914</v>
      </c>
      <c r="P26" s="20" t="str">
        <f t="shared" si="3"/>
        <v>1887</v>
      </c>
      <c r="Q26" s="20">
        <f t="shared" si="4"/>
        <v>27</v>
      </c>
      <c r="R26" s="20">
        <f t="shared" si="5"/>
        <v>27</v>
      </c>
      <c r="S26" s="20" t="s">
        <v>372</v>
      </c>
    </row>
    <row r="27" spans="1:19" ht="27.95" customHeight="1">
      <c r="A27" s="19" t="s">
        <v>238</v>
      </c>
      <c r="B27" s="19" t="s">
        <v>193</v>
      </c>
      <c r="C27" s="22" t="s">
        <v>543</v>
      </c>
      <c r="D27" s="19" t="s">
        <v>294</v>
      </c>
      <c r="E27" s="19" t="s">
        <v>881</v>
      </c>
      <c r="F27" s="47">
        <v>5394</v>
      </c>
      <c r="G27" s="19" t="s">
        <v>361</v>
      </c>
      <c r="H27" s="19" t="s">
        <v>301</v>
      </c>
      <c r="I27" s="19" t="s">
        <v>326</v>
      </c>
      <c r="J27" s="17">
        <f t="shared" si="0"/>
        <v>28</v>
      </c>
      <c r="K27" s="17">
        <v>150</v>
      </c>
      <c r="L27" s="19" t="s">
        <v>920</v>
      </c>
      <c r="N27" s="20" t="str">
        <f t="shared" si="1"/>
        <v>150ème régiment d'infanterie</v>
      </c>
      <c r="O27" s="21">
        <f t="shared" si="2"/>
        <v>1914</v>
      </c>
      <c r="P27" s="20" t="str">
        <f t="shared" si="3"/>
        <v>1886</v>
      </c>
      <c r="Q27" s="20">
        <f t="shared" si="4"/>
        <v>28</v>
      </c>
      <c r="R27" s="20">
        <f t="shared" si="5"/>
        <v>28</v>
      </c>
      <c r="S27" s="46" t="str">
        <f>+"suite de" &amp;I27</f>
        <v>suite demaladie contractée en service (dysenterie)</v>
      </c>
    </row>
    <row r="28" spans="1:19" ht="27.95" customHeight="1">
      <c r="A28" s="19" t="s">
        <v>205</v>
      </c>
      <c r="B28" s="19" t="s">
        <v>176</v>
      </c>
      <c r="C28" s="22" t="s">
        <v>615</v>
      </c>
      <c r="D28" s="19" t="s">
        <v>193</v>
      </c>
      <c r="E28" s="19" t="s">
        <v>367</v>
      </c>
      <c r="F28" s="18">
        <v>5396</v>
      </c>
      <c r="G28" s="19" t="s">
        <v>616</v>
      </c>
      <c r="H28" s="19" t="s">
        <v>400</v>
      </c>
      <c r="I28" s="19" t="s">
        <v>858</v>
      </c>
      <c r="J28" s="17">
        <f t="shared" si="0"/>
        <v>37</v>
      </c>
      <c r="K28" s="17">
        <v>120</v>
      </c>
      <c r="L28" s="19" t="s">
        <v>920</v>
      </c>
      <c r="N28" s="20" t="str">
        <f t="shared" si="1"/>
        <v>120ème régiment d'infanterie</v>
      </c>
      <c r="O28" s="21">
        <f t="shared" si="2"/>
        <v>1914</v>
      </c>
      <c r="P28" s="20" t="str">
        <f t="shared" si="3"/>
        <v>1877</v>
      </c>
      <c r="Q28" s="20">
        <f t="shared" si="4"/>
        <v>37</v>
      </c>
      <c r="R28" s="20">
        <f t="shared" si="5"/>
        <v>37</v>
      </c>
      <c r="S28" s="20"/>
    </row>
    <row r="29" spans="1:19" ht="27.95" customHeight="1">
      <c r="A29" s="19" t="s">
        <v>272</v>
      </c>
      <c r="B29" s="19" t="s">
        <v>193</v>
      </c>
      <c r="C29" s="22" t="s">
        <v>578</v>
      </c>
      <c r="D29" s="19" t="s">
        <v>298</v>
      </c>
      <c r="E29" s="19" t="s">
        <v>301</v>
      </c>
      <c r="F29" s="18">
        <v>5397</v>
      </c>
      <c r="G29" s="19" t="s">
        <v>579</v>
      </c>
      <c r="H29" s="19" t="s">
        <v>292</v>
      </c>
      <c r="I29" s="19" t="s">
        <v>859</v>
      </c>
      <c r="J29" s="17">
        <f t="shared" si="0"/>
        <v>34</v>
      </c>
      <c r="K29" s="17">
        <v>279</v>
      </c>
      <c r="L29" s="19" t="s">
        <v>920</v>
      </c>
      <c r="N29" s="20" t="str">
        <f t="shared" si="1"/>
        <v>279ème régiment d'infanterie</v>
      </c>
      <c r="O29" s="21">
        <f t="shared" si="2"/>
        <v>1914</v>
      </c>
      <c r="P29" s="20" t="str">
        <f t="shared" si="3"/>
        <v>1880</v>
      </c>
      <c r="Q29" s="20">
        <f t="shared" si="4"/>
        <v>34</v>
      </c>
      <c r="R29" s="20">
        <f t="shared" si="5"/>
        <v>34</v>
      </c>
      <c r="S29" s="20" t="s">
        <v>372</v>
      </c>
    </row>
    <row r="30" spans="1:19" ht="27.95" customHeight="1">
      <c r="A30" s="19" t="s">
        <v>270</v>
      </c>
      <c r="B30" s="19" t="s">
        <v>271</v>
      </c>
      <c r="C30" s="22" t="s">
        <v>576</v>
      </c>
      <c r="D30" s="19" t="s">
        <v>298</v>
      </c>
      <c r="E30" s="19" t="s">
        <v>301</v>
      </c>
      <c r="F30" s="18">
        <v>5398</v>
      </c>
      <c r="G30" s="19" t="s">
        <v>577</v>
      </c>
      <c r="H30" s="19" t="s">
        <v>790</v>
      </c>
      <c r="I30" s="19" t="s">
        <v>372</v>
      </c>
      <c r="J30" s="17">
        <f t="shared" si="0"/>
        <v>31</v>
      </c>
      <c r="K30" s="17">
        <v>22</v>
      </c>
      <c r="L30" s="19" t="s">
        <v>920</v>
      </c>
      <c r="N30" s="20" t="str">
        <f t="shared" si="1"/>
        <v>22ème régiment d'infanterie</v>
      </c>
      <c r="O30" s="21">
        <f t="shared" si="2"/>
        <v>1914</v>
      </c>
      <c r="P30" s="20" t="str">
        <f t="shared" si="3"/>
        <v>1883</v>
      </c>
      <c r="Q30" s="20">
        <f t="shared" si="4"/>
        <v>31</v>
      </c>
      <c r="R30" s="20">
        <f t="shared" si="5"/>
        <v>31</v>
      </c>
      <c r="S30" s="20" t="str">
        <f>+"Suite de "&amp;I30</f>
        <v>Suite de Blessures de guerre</v>
      </c>
    </row>
    <row r="31" spans="1:19" ht="27.95" customHeight="1">
      <c r="A31" s="19" t="s">
        <v>808</v>
      </c>
      <c r="B31" s="19" t="s">
        <v>143</v>
      </c>
      <c r="C31" s="22" t="s">
        <v>598</v>
      </c>
      <c r="D31" s="19" t="s">
        <v>298</v>
      </c>
      <c r="E31" s="19" t="s">
        <v>301</v>
      </c>
      <c r="F31" s="47">
        <v>5402</v>
      </c>
      <c r="G31" s="19" t="s">
        <v>298</v>
      </c>
      <c r="H31" s="19"/>
      <c r="I31" s="19" t="s">
        <v>326</v>
      </c>
      <c r="J31" s="17">
        <f t="shared" si="0"/>
        <v>23</v>
      </c>
      <c r="K31" s="17">
        <v>1</v>
      </c>
      <c r="L31" s="19" t="s">
        <v>519</v>
      </c>
      <c r="N31" s="20" t="str">
        <f t="shared" si="1"/>
        <v>1ème régiment artillerie lourde</v>
      </c>
      <c r="O31" s="21">
        <f t="shared" si="2"/>
        <v>1914</v>
      </c>
      <c r="P31" s="20" t="str">
        <f t="shared" si="3"/>
        <v>1891</v>
      </c>
      <c r="Q31" s="20">
        <f t="shared" si="4"/>
        <v>23</v>
      </c>
      <c r="R31" s="20">
        <f t="shared" si="5"/>
        <v>23</v>
      </c>
      <c r="S31" s="46" t="str">
        <f>+"suite de" &amp;I31</f>
        <v>suite demaladie contractée en service (dysenterie)</v>
      </c>
    </row>
    <row r="32" spans="1:19" ht="27.95" customHeight="1">
      <c r="A32" s="19" t="s">
        <v>135</v>
      </c>
      <c r="B32" s="19" t="s">
        <v>16</v>
      </c>
      <c r="C32" s="18" t="s">
        <v>453</v>
      </c>
      <c r="D32" s="19" t="s">
        <v>298</v>
      </c>
      <c r="E32" s="19" t="s">
        <v>301</v>
      </c>
      <c r="F32" s="18">
        <v>5414</v>
      </c>
      <c r="G32" s="19" t="s">
        <v>454</v>
      </c>
      <c r="H32" s="19" t="s">
        <v>323</v>
      </c>
      <c r="I32" s="19" t="s">
        <v>859</v>
      </c>
      <c r="J32" s="17">
        <f t="shared" si="0"/>
        <v>40</v>
      </c>
      <c r="K32" s="17">
        <v>276</v>
      </c>
      <c r="L32" s="19" t="s">
        <v>920</v>
      </c>
      <c r="N32" s="20" t="str">
        <f t="shared" si="1"/>
        <v>276ème régiment d'infanterie</v>
      </c>
      <c r="O32" s="21">
        <f t="shared" si="2"/>
        <v>1914</v>
      </c>
      <c r="P32" s="20" t="str">
        <f t="shared" si="3"/>
        <v>1874</v>
      </c>
      <c r="Q32" s="20">
        <f t="shared" si="4"/>
        <v>40</v>
      </c>
      <c r="R32" s="20">
        <f t="shared" si="5"/>
        <v>40</v>
      </c>
      <c r="S32" s="20" t="s">
        <v>372</v>
      </c>
    </row>
    <row r="33" spans="1:19" ht="27.95" customHeight="1">
      <c r="A33" s="19" t="s">
        <v>64</v>
      </c>
      <c r="B33" s="19" t="s">
        <v>22</v>
      </c>
      <c r="C33" s="18" t="s">
        <v>370</v>
      </c>
      <c r="D33" s="19" t="s">
        <v>298</v>
      </c>
      <c r="E33" s="19" t="s">
        <v>301</v>
      </c>
      <c r="F33" s="18">
        <v>5414</v>
      </c>
      <c r="G33" s="19" t="s">
        <v>371</v>
      </c>
      <c r="H33" s="19" t="s">
        <v>295</v>
      </c>
      <c r="I33" s="19" t="s">
        <v>372</v>
      </c>
      <c r="J33" s="17">
        <f t="shared" ref="J33:J64" si="7">IF(F33="","",YEAR(F33)-RIGHT(C33,4))</f>
        <v>25</v>
      </c>
      <c r="K33" s="17">
        <v>8</v>
      </c>
      <c r="L33" s="19" t="s">
        <v>913</v>
      </c>
      <c r="N33" s="20" t="str">
        <f t="shared" si="1"/>
        <v>8ème régiment  de chasseurs à Pieds</v>
      </c>
      <c r="O33" s="21">
        <f t="shared" si="2"/>
        <v>1914</v>
      </c>
      <c r="P33" s="20" t="str">
        <f t="shared" ref="P33:P64" si="8">+RIGHT(C33,4)</f>
        <v>1889</v>
      </c>
      <c r="Q33" s="20">
        <f t="shared" si="4"/>
        <v>25</v>
      </c>
      <c r="R33" s="20">
        <f t="shared" ref="R33:R64" si="9">Q33</f>
        <v>25</v>
      </c>
      <c r="S33" s="20" t="str">
        <f>+"Suite de "&amp;I33</f>
        <v>Suite de Blessures de guerre</v>
      </c>
    </row>
    <row r="34" spans="1:19" ht="27.95" customHeight="1">
      <c r="A34" s="19" t="s">
        <v>207</v>
      </c>
      <c r="B34" s="19" t="s">
        <v>104</v>
      </c>
      <c r="C34" s="22" t="s">
        <v>516</v>
      </c>
      <c r="D34" s="19" t="s">
        <v>381</v>
      </c>
      <c r="E34" s="19" t="s">
        <v>881</v>
      </c>
      <c r="F34" s="18">
        <v>5414</v>
      </c>
      <c r="G34" s="19" t="s">
        <v>517</v>
      </c>
      <c r="H34" s="19" t="s">
        <v>505</v>
      </c>
      <c r="I34" s="19" t="s">
        <v>859</v>
      </c>
      <c r="J34" s="17">
        <f t="shared" si="7"/>
        <v>24</v>
      </c>
      <c r="K34" s="17">
        <v>7</v>
      </c>
      <c r="L34" s="19" t="s">
        <v>405</v>
      </c>
      <c r="N34" s="20" t="str">
        <f t="shared" si="1"/>
        <v>7ème régiment zouaves</v>
      </c>
      <c r="O34" s="21">
        <f t="shared" si="2"/>
        <v>1914</v>
      </c>
      <c r="P34" s="20" t="str">
        <f t="shared" si="8"/>
        <v>1890</v>
      </c>
      <c r="Q34" s="20">
        <f t="shared" si="4"/>
        <v>24</v>
      </c>
      <c r="R34" s="20">
        <f t="shared" si="9"/>
        <v>24</v>
      </c>
      <c r="S34" s="20" t="s">
        <v>372</v>
      </c>
    </row>
    <row r="35" spans="1:19" ht="27.95" customHeight="1">
      <c r="A35" s="19" t="s">
        <v>52</v>
      </c>
      <c r="B35" s="19" t="s">
        <v>51</v>
      </c>
      <c r="C35" s="23" t="s">
        <v>327</v>
      </c>
      <c r="D35" s="19" t="s">
        <v>765</v>
      </c>
      <c r="E35" s="19" t="s">
        <v>328</v>
      </c>
      <c r="F35" s="47">
        <v>5418</v>
      </c>
      <c r="G35" s="19" t="s">
        <v>329</v>
      </c>
      <c r="H35" s="19" t="s">
        <v>287</v>
      </c>
      <c r="I35" s="19" t="s">
        <v>326</v>
      </c>
      <c r="J35" s="17">
        <f t="shared" si="7"/>
        <v>26</v>
      </c>
      <c r="K35" s="17">
        <v>87</v>
      </c>
      <c r="L35" s="19" t="s">
        <v>920</v>
      </c>
      <c r="N35" s="20" t="str">
        <f t="shared" si="1"/>
        <v>87ème régiment d'infanterie</v>
      </c>
      <c r="O35" s="21">
        <f t="shared" si="2"/>
        <v>1914</v>
      </c>
      <c r="P35" s="20" t="str">
        <f t="shared" si="8"/>
        <v>1888</v>
      </c>
      <c r="Q35" s="20">
        <f t="shared" si="4"/>
        <v>26</v>
      </c>
      <c r="R35" s="20">
        <f t="shared" si="9"/>
        <v>26</v>
      </c>
      <c r="S35" s="46" t="str">
        <f>+"suite de" &amp;I35</f>
        <v>suite demaladie contractée en service (dysenterie)</v>
      </c>
    </row>
    <row r="36" spans="1:19" ht="27.95" customHeight="1">
      <c r="A36" s="19" t="s">
        <v>218</v>
      </c>
      <c r="B36" s="19" t="s">
        <v>60</v>
      </c>
      <c r="C36" s="22" t="s">
        <v>526</v>
      </c>
      <c r="D36" s="19" t="s">
        <v>294</v>
      </c>
      <c r="E36" s="19" t="s">
        <v>881</v>
      </c>
      <c r="F36" s="18">
        <v>5420</v>
      </c>
      <c r="G36" s="19" t="s">
        <v>458</v>
      </c>
      <c r="H36" s="19" t="s">
        <v>323</v>
      </c>
      <c r="I36" s="19" t="s">
        <v>858</v>
      </c>
      <c r="J36" s="17">
        <f t="shared" si="7"/>
        <v>24</v>
      </c>
      <c r="K36" s="17">
        <v>251</v>
      </c>
      <c r="L36" s="19" t="s">
        <v>920</v>
      </c>
      <c r="N36" s="20" t="str">
        <f t="shared" si="1"/>
        <v>251ème régiment d'infanterie</v>
      </c>
      <c r="O36" s="21">
        <f t="shared" si="2"/>
        <v>1914</v>
      </c>
      <c r="P36" s="20" t="str">
        <f t="shared" si="8"/>
        <v>1890</v>
      </c>
      <c r="Q36" s="20">
        <f t="shared" si="4"/>
        <v>24</v>
      </c>
      <c r="R36" s="20">
        <f t="shared" si="9"/>
        <v>24</v>
      </c>
      <c r="S36" s="20"/>
    </row>
    <row r="37" spans="1:19" ht="27.95" customHeight="1">
      <c r="A37" s="19" t="s">
        <v>221</v>
      </c>
      <c r="B37" s="19" t="s">
        <v>20</v>
      </c>
      <c r="C37" s="22" t="s">
        <v>621</v>
      </c>
      <c r="D37" s="19" t="s">
        <v>298</v>
      </c>
      <c r="E37" s="19" t="s">
        <v>301</v>
      </c>
      <c r="F37" s="18">
        <v>5420</v>
      </c>
      <c r="G37" s="19" t="s">
        <v>458</v>
      </c>
      <c r="H37" s="19" t="s">
        <v>323</v>
      </c>
      <c r="I37" s="19" t="s">
        <v>859</v>
      </c>
      <c r="J37" s="17">
        <f t="shared" si="7"/>
        <v>31</v>
      </c>
      <c r="K37" s="17">
        <v>267</v>
      </c>
      <c r="L37" s="19" t="s">
        <v>920</v>
      </c>
      <c r="N37" s="20" t="str">
        <f t="shared" si="1"/>
        <v>267ème régiment d'infanterie</v>
      </c>
      <c r="O37" s="21">
        <f t="shared" si="2"/>
        <v>1914</v>
      </c>
      <c r="P37" s="20" t="str">
        <f t="shared" si="8"/>
        <v>1883</v>
      </c>
      <c r="Q37" s="20">
        <f t="shared" si="4"/>
        <v>31</v>
      </c>
      <c r="R37" s="20">
        <f t="shared" si="9"/>
        <v>31</v>
      </c>
      <c r="S37" s="20" t="s">
        <v>372</v>
      </c>
    </row>
    <row r="38" spans="1:19" ht="27.95" customHeight="1">
      <c r="A38" s="19" t="s">
        <v>279</v>
      </c>
      <c r="B38" s="19" t="s">
        <v>104</v>
      </c>
      <c r="C38" s="22" t="s">
        <v>585</v>
      </c>
      <c r="D38" s="19" t="s">
        <v>586</v>
      </c>
      <c r="E38" s="19" t="s">
        <v>882</v>
      </c>
      <c r="F38" s="18">
        <v>5424</v>
      </c>
      <c r="G38" s="19" t="s">
        <v>587</v>
      </c>
      <c r="H38" s="19" t="s">
        <v>299</v>
      </c>
      <c r="I38" s="19" t="s">
        <v>859</v>
      </c>
      <c r="J38" s="17">
        <f t="shared" si="7"/>
        <v>34</v>
      </c>
      <c r="K38" s="17"/>
      <c r="L38" s="19"/>
      <c r="N38" s="20" t="s">
        <v>927</v>
      </c>
      <c r="O38" s="21">
        <f t="shared" si="2"/>
        <v>1914</v>
      </c>
      <c r="P38" s="20" t="str">
        <f t="shared" si="8"/>
        <v>1880</v>
      </c>
      <c r="Q38" s="20">
        <f t="shared" si="4"/>
        <v>34</v>
      </c>
      <c r="R38" s="20">
        <f t="shared" si="9"/>
        <v>34</v>
      </c>
      <c r="S38" s="20"/>
    </row>
    <row r="39" spans="1:19" ht="27.95" customHeight="1">
      <c r="A39" s="19" t="s">
        <v>208</v>
      </c>
      <c r="B39" s="19" t="s">
        <v>27</v>
      </c>
      <c r="C39" s="22" t="s">
        <v>617</v>
      </c>
      <c r="D39" s="19" t="s">
        <v>779</v>
      </c>
      <c r="E39" s="19" t="s">
        <v>780</v>
      </c>
      <c r="F39" s="18">
        <v>5425</v>
      </c>
      <c r="G39" s="19" t="s">
        <v>618</v>
      </c>
      <c r="H39" s="19" t="s">
        <v>287</v>
      </c>
      <c r="I39" s="19" t="s">
        <v>372</v>
      </c>
      <c r="J39" s="17">
        <f t="shared" si="7"/>
        <v>25</v>
      </c>
      <c r="K39" s="17">
        <v>51</v>
      </c>
      <c r="L39" s="19" t="s">
        <v>920</v>
      </c>
      <c r="M39" s="20" t="s">
        <v>661</v>
      </c>
      <c r="N39" s="20" t="str">
        <f t="shared" si="1"/>
        <v>51ème régiment d'infanterie</v>
      </c>
      <c r="O39" s="21">
        <f t="shared" si="2"/>
        <v>1914</v>
      </c>
      <c r="P39" s="20" t="str">
        <f t="shared" si="8"/>
        <v>1889</v>
      </c>
      <c r="Q39" s="20">
        <f t="shared" si="4"/>
        <v>25</v>
      </c>
      <c r="R39" s="20">
        <f t="shared" si="9"/>
        <v>25</v>
      </c>
      <c r="S39" s="20" t="str">
        <f>+"Suite de "&amp;I39</f>
        <v>Suite de Blessures de guerre</v>
      </c>
    </row>
    <row r="40" spans="1:19" ht="27.95" customHeight="1">
      <c r="A40" s="19" t="s">
        <v>814</v>
      </c>
      <c r="B40" s="19" t="s">
        <v>240</v>
      </c>
      <c r="C40" s="22" t="s">
        <v>546</v>
      </c>
      <c r="D40" s="19" t="s">
        <v>294</v>
      </c>
      <c r="E40" s="19" t="s">
        <v>881</v>
      </c>
      <c r="F40" s="18">
        <v>5428</v>
      </c>
      <c r="G40" s="19" t="s">
        <v>365</v>
      </c>
      <c r="H40" s="19" t="s">
        <v>287</v>
      </c>
      <c r="I40" s="19" t="s">
        <v>859</v>
      </c>
      <c r="J40" s="17">
        <f t="shared" si="7"/>
        <v>23</v>
      </c>
      <c r="K40" s="17">
        <v>51</v>
      </c>
      <c r="L40" s="19" t="s">
        <v>920</v>
      </c>
      <c r="N40" s="20" t="str">
        <f t="shared" si="1"/>
        <v>51ème régiment d'infanterie</v>
      </c>
      <c r="O40" s="21">
        <f t="shared" si="2"/>
        <v>1914</v>
      </c>
      <c r="P40" s="20" t="str">
        <f t="shared" si="8"/>
        <v>1891</v>
      </c>
      <c r="Q40" s="20">
        <f t="shared" si="4"/>
        <v>23</v>
      </c>
      <c r="R40" s="20">
        <f t="shared" si="9"/>
        <v>23</v>
      </c>
      <c r="S40" s="20"/>
    </row>
    <row r="41" spans="1:19" ht="27.95" customHeight="1">
      <c r="A41" s="19" t="s">
        <v>9</v>
      </c>
      <c r="B41" s="19" t="s">
        <v>21</v>
      </c>
      <c r="C41" s="23" t="s">
        <v>302</v>
      </c>
      <c r="D41" s="19" t="s">
        <v>298</v>
      </c>
      <c r="E41" s="19" t="s">
        <v>301</v>
      </c>
      <c r="F41" s="18">
        <v>5429</v>
      </c>
      <c r="G41" s="19" t="s">
        <v>662</v>
      </c>
      <c r="H41" s="19" t="s">
        <v>295</v>
      </c>
      <c r="I41" s="19" t="s">
        <v>859</v>
      </c>
      <c r="J41" s="17">
        <f t="shared" si="7"/>
        <v>26</v>
      </c>
      <c r="K41" s="17">
        <v>37</v>
      </c>
      <c r="L41" s="19" t="s">
        <v>920</v>
      </c>
      <c r="N41" s="20" t="str">
        <f t="shared" si="1"/>
        <v>37ème régiment d'infanterie</v>
      </c>
      <c r="O41" s="21">
        <f t="shared" si="2"/>
        <v>1914</v>
      </c>
      <c r="P41" s="20" t="str">
        <f t="shared" si="8"/>
        <v>1888</v>
      </c>
      <c r="Q41" s="20">
        <f t="shared" si="4"/>
        <v>26</v>
      </c>
      <c r="R41" s="20">
        <f t="shared" si="9"/>
        <v>26</v>
      </c>
      <c r="S41" s="20"/>
    </row>
    <row r="42" spans="1:19" ht="27.95" customHeight="1">
      <c r="A42" s="24" t="s">
        <v>6</v>
      </c>
      <c r="B42" s="19" t="s">
        <v>17</v>
      </c>
      <c r="C42" s="25" t="s">
        <v>643</v>
      </c>
      <c r="D42" s="19" t="s">
        <v>762</v>
      </c>
      <c r="E42" s="19" t="s">
        <v>849</v>
      </c>
      <c r="F42" s="18">
        <v>5433</v>
      </c>
      <c r="G42" s="19" t="s">
        <v>644</v>
      </c>
      <c r="H42" s="19" t="s">
        <v>295</v>
      </c>
      <c r="I42" s="19" t="s">
        <v>372</v>
      </c>
      <c r="J42" s="17">
        <f t="shared" si="7"/>
        <v>33</v>
      </c>
      <c r="K42" s="17">
        <v>1</v>
      </c>
      <c r="L42" s="19" t="s">
        <v>913</v>
      </c>
      <c r="N42" s="20" t="str">
        <f t="shared" si="1"/>
        <v>1ème régiment  de chasseurs à Pieds</v>
      </c>
      <c r="O42" s="21">
        <f t="shared" si="2"/>
        <v>1914</v>
      </c>
      <c r="P42" s="20" t="str">
        <f t="shared" si="8"/>
        <v>1881</v>
      </c>
      <c r="Q42" s="20">
        <f t="shared" si="4"/>
        <v>33</v>
      </c>
      <c r="R42" s="20">
        <f t="shared" si="9"/>
        <v>33</v>
      </c>
      <c r="S42" s="20" t="str">
        <f>+"Suite de "&amp;I42</f>
        <v>Suite de Blessures de guerre</v>
      </c>
    </row>
    <row r="43" spans="1:19" ht="27.95" customHeight="1">
      <c r="A43" s="19" t="s">
        <v>217</v>
      </c>
      <c r="B43" s="19" t="s">
        <v>22</v>
      </c>
      <c r="C43" s="22" t="s">
        <v>523</v>
      </c>
      <c r="D43" s="19" t="s">
        <v>294</v>
      </c>
      <c r="E43" s="19" t="s">
        <v>881</v>
      </c>
      <c r="F43" s="47">
        <v>5437</v>
      </c>
      <c r="G43" s="19" t="s">
        <v>524</v>
      </c>
      <c r="H43" s="19" t="s">
        <v>525</v>
      </c>
      <c r="I43" s="19" t="s">
        <v>326</v>
      </c>
      <c r="J43" s="17">
        <f t="shared" si="7"/>
        <v>23</v>
      </c>
      <c r="K43" s="17">
        <v>45</v>
      </c>
      <c r="L43" s="19" t="s">
        <v>920</v>
      </c>
      <c r="N43" s="20" t="str">
        <f t="shared" si="1"/>
        <v>45ème régiment d'infanterie</v>
      </c>
      <c r="O43" s="21">
        <f t="shared" si="2"/>
        <v>1914</v>
      </c>
      <c r="P43" s="20" t="str">
        <f t="shared" si="8"/>
        <v>1891</v>
      </c>
      <c r="Q43" s="20">
        <f t="shared" si="4"/>
        <v>23</v>
      </c>
      <c r="R43" s="20">
        <f t="shared" si="9"/>
        <v>23</v>
      </c>
      <c r="S43" s="46" t="str">
        <f>+"suite de" &amp;I43</f>
        <v>suite demaladie contractée en service (dysenterie)</v>
      </c>
    </row>
    <row r="44" spans="1:19" ht="27.95" customHeight="1">
      <c r="A44" s="19" t="s">
        <v>98</v>
      </c>
      <c r="B44" s="19" t="s">
        <v>72</v>
      </c>
      <c r="C44" s="18" t="s">
        <v>417</v>
      </c>
      <c r="D44" s="19" t="s">
        <v>381</v>
      </c>
      <c r="E44" s="19" t="s">
        <v>881</v>
      </c>
      <c r="F44" s="18">
        <v>5452</v>
      </c>
      <c r="G44" s="19" t="s">
        <v>887</v>
      </c>
      <c r="H44" s="19" t="s">
        <v>287</v>
      </c>
      <c r="I44" s="19" t="s">
        <v>372</v>
      </c>
      <c r="J44" s="17">
        <f t="shared" si="7"/>
        <v>21</v>
      </c>
      <c r="K44" s="17">
        <v>87</v>
      </c>
      <c r="L44" s="19" t="s">
        <v>920</v>
      </c>
      <c r="N44" s="20" t="str">
        <f t="shared" si="1"/>
        <v>87ème régiment d'infanterie</v>
      </c>
      <c r="O44" s="21">
        <f t="shared" si="2"/>
        <v>1914</v>
      </c>
      <c r="P44" s="20" t="str">
        <f t="shared" si="8"/>
        <v>1893</v>
      </c>
      <c r="Q44" s="20">
        <f t="shared" si="4"/>
        <v>21</v>
      </c>
      <c r="R44" s="20">
        <f t="shared" si="9"/>
        <v>21</v>
      </c>
      <c r="S44" s="20" t="str">
        <f>+"Suite de "&amp;I44</f>
        <v>Suite de Blessures de guerre</v>
      </c>
    </row>
    <row r="45" spans="1:19" ht="27.95" customHeight="1">
      <c r="A45" s="19" t="s">
        <v>128</v>
      </c>
      <c r="B45" s="19" t="s">
        <v>30</v>
      </c>
      <c r="C45" s="18" t="s">
        <v>447</v>
      </c>
      <c r="D45" s="19" t="s">
        <v>298</v>
      </c>
      <c r="E45" s="19" t="s">
        <v>301</v>
      </c>
      <c r="F45" s="18">
        <v>5455</v>
      </c>
      <c r="G45" s="19" t="s">
        <v>839</v>
      </c>
      <c r="H45" s="19" t="s">
        <v>287</v>
      </c>
      <c r="I45" s="19" t="s">
        <v>858</v>
      </c>
      <c r="J45" s="17">
        <f t="shared" si="7"/>
        <v>20</v>
      </c>
      <c r="K45" s="17">
        <v>77</v>
      </c>
      <c r="L45" s="19" t="s">
        <v>920</v>
      </c>
      <c r="N45" s="20" t="str">
        <f t="shared" si="1"/>
        <v>77ème régiment d'infanterie</v>
      </c>
      <c r="O45" s="21">
        <f t="shared" si="2"/>
        <v>1914</v>
      </c>
      <c r="P45" s="20" t="str">
        <f t="shared" si="8"/>
        <v>1894</v>
      </c>
      <c r="Q45" s="20">
        <f t="shared" si="4"/>
        <v>20</v>
      </c>
      <c r="R45" s="20">
        <f t="shared" si="9"/>
        <v>20</v>
      </c>
      <c r="S45" s="20"/>
    </row>
    <row r="46" spans="1:19" ht="27.95" customHeight="1">
      <c r="A46" s="19" t="s">
        <v>273</v>
      </c>
      <c r="B46" s="19" t="s">
        <v>274</v>
      </c>
      <c r="C46" s="22" t="s">
        <v>636</v>
      </c>
      <c r="D46" s="19" t="s">
        <v>637</v>
      </c>
      <c r="E46" s="19" t="s">
        <v>328</v>
      </c>
      <c r="F46" s="18">
        <v>5465</v>
      </c>
      <c r="G46" s="19" t="s">
        <v>888</v>
      </c>
      <c r="H46" s="19" t="s">
        <v>307</v>
      </c>
      <c r="I46" s="19" t="s">
        <v>372</v>
      </c>
      <c r="J46" s="17">
        <f t="shared" si="7"/>
        <v>30</v>
      </c>
      <c r="K46" s="17">
        <v>39</v>
      </c>
      <c r="L46" s="19" t="s">
        <v>920</v>
      </c>
      <c r="N46" s="20" t="str">
        <f t="shared" si="1"/>
        <v>39ème régiment d'infanterie</v>
      </c>
      <c r="O46" s="21">
        <f t="shared" si="2"/>
        <v>1914</v>
      </c>
      <c r="P46" s="20" t="str">
        <f t="shared" si="8"/>
        <v>1884</v>
      </c>
      <c r="Q46" s="20">
        <f t="shared" si="4"/>
        <v>30</v>
      </c>
      <c r="R46" s="20">
        <f t="shared" si="9"/>
        <v>30</v>
      </c>
      <c r="S46" s="20" t="str">
        <f t="shared" ref="S46:S47" si="10">+"Suite de "&amp;I46</f>
        <v>Suite de Blessures de guerre</v>
      </c>
    </row>
    <row r="47" spans="1:19" ht="27.95" customHeight="1">
      <c r="A47" s="19" t="s">
        <v>874</v>
      </c>
      <c r="B47" s="19" t="s">
        <v>155</v>
      </c>
      <c r="C47" s="22" t="s">
        <v>479</v>
      </c>
      <c r="D47" s="19" t="s">
        <v>294</v>
      </c>
      <c r="E47" s="19" t="s">
        <v>881</v>
      </c>
      <c r="F47" s="18">
        <v>5483</v>
      </c>
      <c r="G47" s="19" t="s">
        <v>480</v>
      </c>
      <c r="H47" s="19" t="s">
        <v>292</v>
      </c>
      <c r="I47" s="19" t="s">
        <v>372</v>
      </c>
      <c r="J47" s="17">
        <f t="shared" si="7"/>
        <v>29</v>
      </c>
      <c r="K47" s="17">
        <v>368</v>
      </c>
      <c r="L47" s="19" t="s">
        <v>920</v>
      </c>
      <c r="N47" s="20" t="str">
        <f t="shared" si="1"/>
        <v>368ème régiment d'infanterie</v>
      </c>
      <c r="O47" s="21">
        <f t="shared" si="2"/>
        <v>1915</v>
      </c>
      <c r="P47" s="20" t="str">
        <f t="shared" si="8"/>
        <v>1886</v>
      </c>
      <c r="Q47" s="20">
        <f t="shared" si="4"/>
        <v>29</v>
      </c>
      <c r="R47" s="20">
        <f t="shared" si="9"/>
        <v>29</v>
      </c>
      <c r="S47" s="20" t="str">
        <f t="shared" si="10"/>
        <v>Suite de Blessures de guerre</v>
      </c>
    </row>
    <row r="48" spans="1:19" ht="27.95" customHeight="1">
      <c r="A48" s="19" t="s">
        <v>138</v>
      </c>
      <c r="B48" s="19" t="s">
        <v>102</v>
      </c>
      <c r="C48" s="18" t="s">
        <v>457</v>
      </c>
      <c r="D48" s="19" t="s">
        <v>765</v>
      </c>
      <c r="E48" s="19" t="s">
        <v>328</v>
      </c>
      <c r="F48" s="18">
        <v>5487</v>
      </c>
      <c r="G48" s="19" t="s">
        <v>458</v>
      </c>
      <c r="H48" s="19" t="s">
        <v>323</v>
      </c>
      <c r="I48" s="19" t="s">
        <v>859</v>
      </c>
      <c r="J48" s="17">
        <f t="shared" si="7"/>
        <v>36</v>
      </c>
      <c r="K48" s="17">
        <v>267</v>
      </c>
      <c r="L48" s="19" t="s">
        <v>920</v>
      </c>
      <c r="N48" s="20" t="str">
        <f t="shared" si="1"/>
        <v>267ème régiment d'infanterie</v>
      </c>
      <c r="O48" s="21">
        <f t="shared" si="2"/>
        <v>1915</v>
      </c>
      <c r="P48" s="20" t="str">
        <f t="shared" si="8"/>
        <v>1879</v>
      </c>
      <c r="Q48" s="20">
        <f t="shared" si="4"/>
        <v>36</v>
      </c>
      <c r="R48" s="20">
        <f t="shared" si="9"/>
        <v>36</v>
      </c>
      <c r="S48" s="20"/>
    </row>
    <row r="49" spans="1:19" ht="27.95" customHeight="1">
      <c r="A49" s="19" t="s">
        <v>276</v>
      </c>
      <c r="B49" s="19" t="s">
        <v>43</v>
      </c>
      <c r="C49" s="22" t="s">
        <v>638</v>
      </c>
      <c r="D49" s="19" t="s">
        <v>639</v>
      </c>
      <c r="E49" s="19" t="s">
        <v>323</v>
      </c>
      <c r="F49" s="18">
        <v>5487</v>
      </c>
      <c r="G49" s="19" t="s">
        <v>885</v>
      </c>
      <c r="H49" s="19" t="s">
        <v>323</v>
      </c>
      <c r="I49" s="19" t="s">
        <v>859</v>
      </c>
      <c r="J49" s="17">
        <f t="shared" si="7"/>
        <v>31</v>
      </c>
      <c r="K49" s="17">
        <v>231</v>
      </c>
      <c r="L49" s="19" t="s">
        <v>920</v>
      </c>
      <c r="N49" s="20" t="str">
        <f t="shared" si="1"/>
        <v>231ème régiment d'infanterie</v>
      </c>
      <c r="O49" s="21">
        <f t="shared" si="2"/>
        <v>1915</v>
      </c>
      <c r="P49" s="20" t="str">
        <f t="shared" si="8"/>
        <v>1884</v>
      </c>
      <c r="Q49" s="20">
        <f t="shared" si="4"/>
        <v>31</v>
      </c>
      <c r="R49" s="20">
        <f t="shared" si="9"/>
        <v>31</v>
      </c>
      <c r="S49" s="20"/>
    </row>
    <row r="50" spans="1:19" ht="27.95" customHeight="1">
      <c r="A50" s="19" t="s">
        <v>167</v>
      </c>
      <c r="B50" s="19" t="s">
        <v>60</v>
      </c>
      <c r="C50" s="22" t="s">
        <v>492</v>
      </c>
      <c r="D50" s="19" t="s">
        <v>298</v>
      </c>
      <c r="E50" s="19" t="s">
        <v>301</v>
      </c>
      <c r="F50" s="18">
        <v>5513</v>
      </c>
      <c r="G50" s="19" t="s">
        <v>462</v>
      </c>
      <c r="H50" s="19" t="s">
        <v>287</v>
      </c>
      <c r="I50" s="19" t="s">
        <v>859</v>
      </c>
      <c r="J50" s="17">
        <f t="shared" si="7"/>
        <v>27</v>
      </c>
      <c r="K50" s="17">
        <v>21</v>
      </c>
      <c r="L50" s="19" t="s">
        <v>916</v>
      </c>
      <c r="N50" s="20" t="str">
        <f t="shared" si="1"/>
        <v>21ème régiment d'infanterie coloniale</v>
      </c>
      <c r="O50" s="21">
        <f t="shared" si="2"/>
        <v>1915</v>
      </c>
      <c r="P50" s="20" t="str">
        <f t="shared" si="8"/>
        <v>1888</v>
      </c>
      <c r="Q50" s="20">
        <f t="shared" si="4"/>
        <v>27</v>
      </c>
      <c r="R50" s="20">
        <f t="shared" si="9"/>
        <v>27</v>
      </c>
      <c r="S50" s="20"/>
    </row>
    <row r="51" spans="1:19" ht="27.95" customHeight="1">
      <c r="A51" s="19" t="s">
        <v>147</v>
      </c>
      <c r="B51" s="19" t="s">
        <v>123</v>
      </c>
      <c r="C51" s="22" t="s">
        <v>466</v>
      </c>
      <c r="D51" s="19" t="s">
        <v>294</v>
      </c>
      <c r="E51" s="19" t="s">
        <v>881</v>
      </c>
      <c r="F51" s="18">
        <v>5520</v>
      </c>
      <c r="G51" s="19" t="s">
        <v>467</v>
      </c>
      <c r="H51" s="19" t="s">
        <v>400</v>
      </c>
      <c r="I51" s="19" t="s">
        <v>859</v>
      </c>
      <c r="J51" s="17">
        <f t="shared" si="7"/>
        <v>37</v>
      </c>
      <c r="K51" s="17">
        <v>269</v>
      </c>
      <c r="L51" s="19" t="s">
        <v>920</v>
      </c>
      <c r="N51" s="20" t="str">
        <f t="shared" si="1"/>
        <v>269ème régiment d'infanterie</v>
      </c>
      <c r="O51" s="21">
        <f t="shared" si="2"/>
        <v>1915</v>
      </c>
      <c r="P51" s="20" t="str">
        <f t="shared" si="8"/>
        <v>1878</v>
      </c>
      <c r="Q51" s="20">
        <f t="shared" si="4"/>
        <v>37</v>
      </c>
      <c r="R51" s="20">
        <f t="shared" si="9"/>
        <v>37</v>
      </c>
      <c r="S51" s="20"/>
    </row>
    <row r="52" spans="1:19" ht="27.95" customHeight="1">
      <c r="A52" s="19" t="s">
        <v>184</v>
      </c>
      <c r="B52" s="19" t="s">
        <v>16</v>
      </c>
      <c r="C52" s="22" t="s">
        <v>501</v>
      </c>
      <c r="D52" s="19" t="s">
        <v>294</v>
      </c>
      <c r="E52" s="19" t="s">
        <v>881</v>
      </c>
      <c r="F52" s="18">
        <v>5524</v>
      </c>
      <c r="G52" s="19" t="s">
        <v>365</v>
      </c>
      <c r="H52" s="19" t="s">
        <v>287</v>
      </c>
      <c r="I52" s="19" t="s">
        <v>859</v>
      </c>
      <c r="J52" s="17">
        <f t="shared" si="7"/>
        <v>33</v>
      </c>
      <c r="K52" s="17">
        <v>150</v>
      </c>
      <c r="L52" s="19" t="s">
        <v>920</v>
      </c>
      <c r="N52" s="20" t="str">
        <f t="shared" si="1"/>
        <v>150ème régiment d'infanterie</v>
      </c>
      <c r="O52" s="21">
        <f t="shared" si="2"/>
        <v>1915</v>
      </c>
      <c r="P52" s="20" t="str">
        <f t="shared" si="8"/>
        <v>1882</v>
      </c>
      <c r="Q52" s="20">
        <f t="shared" si="4"/>
        <v>33</v>
      </c>
      <c r="R52" s="20">
        <f t="shared" si="9"/>
        <v>33</v>
      </c>
      <c r="S52" s="20"/>
    </row>
    <row r="53" spans="1:19" ht="27.95" customHeight="1">
      <c r="A53" s="19" t="s">
        <v>204</v>
      </c>
      <c r="B53" s="19" t="s">
        <v>28</v>
      </c>
      <c r="C53" s="22" t="s">
        <v>614</v>
      </c>
      <c r="D53" s="19" t="s">
        <v>778</v>
      </c>
      <c r="E53" s="19" t="s">
        <v>442</v>
      </c>
      <c r="F53" s="18">
        <v>5538</v>
      </c>
      <c r="G53" s="19" t="s">
        <v>407</v>
      </c>
      <c r="H53" s="19" t="s">
        <v>299</v>
      </c>
      <c r="I53" s="19" t="s">
        <v>372</v>
      </c>
      <c r="J53" s="17">
        <f t="shared" si="7"/>
        <v>26</v>
      </c>
      <c r="K53" s="17">
        <v>46</v>
      </c>
      <c r="L53" s="19" t="s">
        <v>920</v>
      </c>
      <c r="N53" s="20" t="str">
        <f t="shared" si="1"/>
        <v>46ème régiment d'infanterie</v>
      </c>
      <c r="O53" s="21">
        <f t="shared" si="2"/>
        <v>1915</v>
      </c>
      <c r="P53" s="20" t="str">
        <f t="shared" si="8"/>
        <v>1889</v>
      </c>
      <c r="Q53" s="20">
        <f t="shared" si="4"/>
        <v>26</v>
      </c>
      <c r="R53" s="20">
        <f t="shared" si="9"/>
        <v>26</v>
      </c>
      <c r="S53" s="20" t="str">
        <f>+"Suite de "&amp;I53</f>
        <v>Suite de Blessures de guerre</v>
      </c>
    </row>
    <row r="54" spans="1:19" ht="27.95" customHeight="1">
      <c r="A54" s="19" t="s">
        <v>262</v>
      </c>
      <c r="B54" s="19" t="s">
        <v>20</v>
      </c>
      <c r="C54" s="22" t="s">
        <v>568</v>
      </c>
      <c r="D54" s="19" t="s">
        <v>569</v>
      </c>
      <c r="E54" s="19" t="s">
        <v>849</v>
      </c>
      <c r="F54" s="18">
        <v>5540</v>
      </c>
      <c r="G54" s="29" t="s">
        <v>877</v>
      </c>
      <c r="H54" s="19" t="s">
        <v>287</v>
      </c>
      <c r="I54" s="19" t="s">
        <v>859</v>
      </c>
      <c r="J54" s="17">
        <f t="shared" si="7"/>
        <v>21</v>
      </c>
      <c r="K54" s="17">
        <v>120</v>
      </c>
      <c r="L54" s="19" t="s">
        <v>920</v>
      </c>
      <c r="N54" s="20" t="str">
        <f t="shared" si="1"/>
        <v>120ème régiment d'infanterie</v>
      </c>
      <c r="O54" s="21">
        <f t="shared" si="2"/>
        <v>1915</v>
      </c>
      <c r="P54" s="20" t="str">
        <f t="shared" si="8"/>
        <v>1894</v>
      </c>
      <c r="Q54" s="20">
        <f t="shared" si="4"/>
        <v>21</v>
      </c>
      <c r="R54" s="20">
        <f t="shared" si="9"/>
        <v>21</v>
      </c>
      <c r="S54" s="20"/>
    </row>
    <row r="55" spans="1:19" ht="27.95" customHeight="1">
      <c r="A55" s="19" t="s">
        <v>802</v>
      </c>
      <c r="B55" s="19" t="s">
        <v>28</v>
      </c>
      <c r="C55" s="18" t="s">
        <v>362</v>
      </c>
      <c r="D55" s="19" t="s">
        <v>363</v>
      </c>
      <c r="E55" s="19" t="s">
        <v>364</v>
      </c>
      <c r="F55" s="18">
        <v>5541</v>
      </c>
      <c r="G55" s="19" t="s">
        <v>365</v>
      </c>
      <c r="H55" s="19" t="s">
        <v>287</v>
      </c>
      <c r="I55" s="19" t="s">
        <v>859</v>
      </c>
      <c r="J55" s="17">
        <f t="shared" si="7"/>
        <v>33</v>
      </c>
      <c r="K55" s="17">
        <v>150</v>
      </c>
      <c r="L55" s="19" t="s">
        <v>920</v>
      </c>
      <c r="N55" s="20" t="str">
        <f t="shared" si="1"/>
        <v>150ème régiment d'infanterie</v>
      </c>
      <c r="O55" s="21">
        <f t="shared" si="2"/>
        <v>1915</v>
      </c>
      <c r="P55" s="20" t="str">
        <f t="shared" si="8"/>
        <v>1882</v>
      </c>
      <c r="Q55" s="20">
        <f t="shared" si="4"/>
        <v>33</v>
      </c>
      <c r="R55" s="20">
        <f t="shared" si="9"/>
        <v>33</v>
      </c>
      <c r="S55" s="20"/>
    </row>
    <row r="56" spans="1:19" ht="27.95" customHeight="1">
      <c r="A56" s="19" t="s">
        <v>804</v>
      </c>
      <c r="B56" s="19" t="s">
        <v>76</v>
      </c>
      <c r="C56" s="23" t="s">
        <v>359</v>
      </c>
      <c r="D56" s="19" t="s">
        <v>298</v>
      </c>
      <c r="E56" s="19" t="s">
        <v>301</v>
      </c>
      <c r="F56" s="18">
        <v>5547</v>
      </c>
      <c r="G56" s="19" t="s">
        <v>545</v>
      </c>
      <c r="H56" s="19" t="s">
        <v>299</v>
      </c>
      <c r="I56" s="19" t="s">
        <v>859</v>
      </c>
      <c r="J56" s="17">
        <f t="shared" si="7"/>
        <v>20</v>
      </c>
      <c r="K56" s="17">
        <v>160</v>
      </c>
      <c r="L56" s="19" t="s">
        <v>920</v>
      </c>
      <c r="N56" s="20" t="str">
        <f t="shared" si="1"/>
        <v>160ème régiment d'infanterie</v>
      </c>
      <c r="O56" s="21">
        <f t="shared" si="2"/>
        <v>1915</v>
      </c>
      <c r="P56" s="20" t="str">
        <f t="shared" si="8"/>
        <v>1895</v>
      </c>
      <c r="Q56" s="20">
        <f t="shared" si="4"/>
        <v>20</v>
      </c>
      <c r="R56" s="20">
        <f t="shared" si="9"/>
        <v>20</v>
      </c>
      <c r="S56" s="20"/>
    </row>
    <row r="57" spans="1:19" ht="27.95" customHeight="1">
      <c r="A57" s="19" t="s">
        <v>55</v>
      </c>
      <c r="B57" s="19" t="s">
        <v>34</v>
      </c>
      <c r="C57" s="23" t="s">
        <v>333</v>
      </c>
      <c r="D57" s="19" t="s">
        <v>334</v>
      </c>
      <c r="E57" s="19" t="s">
        <v>881</v>
      </c>
      <c r="F57" s="18">
        <v>5556</v>
      </c>
      <c r="G57" s="19" t="s">
        <v>766</v>
      </c>
      <c r="H57" s="19" t="s">
        <v>299</v>
      </c>
      <c r="I57" s="19" t="s">
        <v>858</v>
      </c>
      <c r="J57" s="17">
        <f t="shared" si="7"/>
        <v>37</v>
      </c>
      <c r="K57" s="17">
        <v>302</v>
      </c>
      <c r="L57" s="19" t="s">
        <v>920</v>
      </c>
      <c r="N57" s="20" t="str">
        <f t="shared" si="1"/>
        <v>302ème régiment d'infanterie</v>
      </c>
      <c r="O57" s="21">
        <f t="shared" si="2"/>
        <v>1915</v>
      </c>
      <c r="P57" s="20" t="str">
        <f t="shared" si="8"/>
        <v>1878</v>
      </c>
      <c r="Q57" s="20">
        <f t="shared" si="4"/>
        <v>37</v>
      </c>
      <c r="R57" s="20">
        <f t="shared" si="9"/>
        <v>37</v>
      </c>
      <c r="S57" s="20"/>
    </row>
    <row r="58" spans="1:19" ht="27.95" customHeight="1">
      <c r="A58" s="19" t="s">
        <v>87</v>
      </c>
      <c r="B58" s="19" t="s">
        <v>18</v>
      </c>
      <c r="C58" s="18" t="s">
        <v>394</v>
      </c>
      <c r="D58" s="19" t="s">
        <v>395</v>
      </c>
      <c r="E58" s="19" t="s">
        <v>396</v>
      </c>
      <c r="F58" s="18">
        <v>5574</v>
      </c>
      <c r="G58" s="19" t="s">
        <v>397</v>
      </c>
      <c r="H58" s="19" t="s">
        <v>292</v>
      </c>
      <c r="I58" s="19" t="s">
        <v>859</v>
      </c>
      <c r="J58" s="17">
        <f t="shared" si="7"/>
        <v>32</v>
      </c>
      <c r="K58" s="17">
        <v>15</v>
      </c>
      <c r="L58" s="19" t="s">
        <v>920</v>
      </c>
      <c r="N58" s="20" t="str">
        <f t="shared" si="1"/>
        <v>15ème régiment d'infanterie</v>
      </c>
      <c r="O58" s="21">
        <f t="shared" si="2"/>
        <v>1915</v>
      </c>
      <c r="P58" s="20" t="str">
        <f t="shared" si="8"/>
        <v>1883</v>
      </c>
      <c r="Q58" s="20">
        <f t="shared" si="4"/>
        <v>32</v>
      </c>
      <c r="R58" s="20">
        <f t="shared" si="9"/>
        <v>32</v>
      </c>
      <c r="S58" s="20"/>
    </row>
    <row r="59" spans="1:19" ht="27.95" customHeight="1">
      <c r="A59" s="19" t="s">
        <v>812</v>
      </c>
      <c r="B59" s="19" t="s">
        <v>27</v>
      </c>
      <c r="C59" s="22" t="s">
        <v>623</v>
      </c>
      <c r="D59" s="19" t="s">
        <v>788</v>
      </c>
      <c r="E59" s="19" t="s">
        <v>819</v>
      </c>
      <c r="F59" s="18">
        <v>5596</v>
      </c>
      <c r="G59" s="19" t="s">
        <v>624</v>
      </c>
      <c r="H59" s="19" t="s">
        <v>295</v>
      </c>
      <c r="I59" s="19" t="s">
        <v>859</v>
      </c>
      <c r="J59" s="17">
        <f t="shared" si="7"/>
        <v>30</v>
      </c>
      <c r="K59" s="17">
        <v>418</v>
      </c>
      <c r="L59" s="19" t="s">
        <v>920</v>
      </c>
      <c r="N59" s="20" t="str">
        <f t="shared" si="1"/>
        <v>418ème régiment d'infanterie</v>
      </c>
      <c r="O59" s="21">
        <f t="shared" si="2"/>
        <v>1915</v>
      </c>
      <c r="P59" s="20" t="str">
        <f t="shared" si="8"/>
        <v>1885</v>
      </c>
      <c r="Q59" s="20">
        <f t="shared" si="4"/>
        <v>30</v>
      </c>
      <c r="R59" s="20">
        <f t="shared" si="9"/>
        <v>30</v>
      </c>
      <c r="S59" s="20"/>
    </row>
    <row r="60" spans="1:19" ht="27.95" customHeight="1">
      <c r="A60" s="19" t="s">
        <v>117</v>
      </c>
      <c r="B60" s="19" t="s">
        <v>39</v>
      </c>
      <c r="C60" s="18" t="s">
        <v>434</v>
      </c>
      <c r="D60" s="19" t="s">
        <v>435</v>
      </c>
      <c r="E60" s="19" t="s">
        <v>436</v>
      </c>
      <c r="F60" s="18">
        <v>5606</v>
      </c>
      <c r="G60" s="19" t="s">
        <v>545</v>
      </c>
      <c r="H60" s="30" t="s">
        <v>299</v>
      </c>
      <c r="I60" s="19" t="s">
        <v>836</v>
      </c>
      <c r="J60" s="17">
        <f t="shared" si="7"/>
        <v>44</v>
      </c>
      <c r="K60" s="17">
        <v>67</v>
      </c>
      <c r="L60" s="19" t="s">
        <v>920</v>
      </c>
      <c r="N60" s="20" t="str">
        <f t="shared" si="1"/>
        <v>67ème régiment d'infanterie</v>
      </c>
      <c r="O60" s="21">
        <f t="shared" si="2"/>
        <v>1915</v>
      </c>
      <c r="P60" s="20" t="str">
        <f t="shared" si="8"/>
        <v>1871</v>
      </c>
      <c r="Q60" s="20">
        <f t="shared" si="4"/>
        <v>44</v>
      </c>
      <c r="R60" s="20">
        <f t="shared" si="9"/>
        <v>44</v>
      </c>
      <c r="S60" s="20" t="str">
        <f>+"Suite de "&amp;I60</f>
        <v>Suite de  blessures de guerre</v>
      </c>
    </row>
    <row r="61" spans="1:19" ht="27.95" customHeight="1">
      <c r="A61" s="19" t="s">
        <v>809</v>
      </c>
      <c r="B61" s="19" t="s">
        <v>163</v>
      </c>
      <c r="C61" s="22" t="s">
        <v>596</v>
      </c>
      <c r="D61" s="19" t="s">
        <v>335</v>
      </c>
      <c r="E61" s="19" t="s">
        <v>347</v>
      </c>
      <c r="F61" s="18">
        <v>5608</v>
      </c>
      <c r="G61" s="19" t="s">
        <v>597</v>
      </c>
      <c r="H61" s="19" t="s">
        <v>400</v>
      </c>
      <c r="I61" s="19" t="s">
        <v>858</v>
      </c>
      <c r="J61" s="17">
        <f t="shared" si="7"/>
        <v>33</v>
      </c>
      <c r="K61" s="17">
        <v>48</v>
      </c>
      <c r="L61" s="19" t="s">
        <v>920</v>
      </c>
      <c r="N61" s="20" t="str">
        <f t="shared" si="1"/>
        <v>48ème régiment d'infanterie</v>
      </c>
      <c r="O61" s="21">
        <f t="shared" si="2"/>
        <v>1915</v>
      </c>
      <c r="P61" s="20" t="str">
        <f t="shared" si="8"/>
        <v>1882</v>
      </c>
      <c r="Q61" s="20">
        <f t="shared" si="4"/>
        <v>33</v>
      </c>
      <c r="R61" s="20">
        <f t="shared" si="9"/>
        <v>33</v>
      </c>
      <c r="S61" s="20"/>
    </row>
    <row r="62" spans="1:19" ht="27.95" customHeight="1">
      <c r="A62" s="19" t="s">
        <v>185</v>
      </c>
      <c r="B62" s="19" t="s">
        <v>186</v>
      </c>
      <c r="C62" s="22" t="s">
        <v>735</v>
      </c>
      <c r="D62" s="19" t="s">
        <v>736</v>
      </c>
      <c r="E62" s="19" t="s">
        <v>347</v>
      </c>
      <c r="F62" s="18">
        <v>5609</v>
      </c>
      <c r="G62" s="19" t="s">
        <v>775</v>
      </c>
      <c r="H62" s="19" t="s">
        <v>400</v>
      </c>
      <c r="I62" s="19" t="s">
        <v>859</v>
      </c>
      <c r="J62" s="17">
        <f t="shared" si="7"/>
        <v>26</v>
      </c>
      <c r="K62" s="17">
        <v>47</v>
      </c>
      <c r="L62" s="19" t="s">
        <v>920</v>
      </c>
      <c r="N62" s="20" t="str">
        <f t="shared" si="1"/>
        <v>47ème régiment d'infanterie</v>
      </c>
      <c r="O62" s="21">
        <f t="shared" si="2"/>
        <v>1915</v>
      </c>
      <c r="P62" s="20" t="str">
        <f t="shared" si="8"/>
        <v>1889</v>
      </c>
      <c r="Q62" s="20">
        <f t="shared" si="4"/>
        <v>26</v>
      </c>
      <c r="R62" s="20">
        <f t="shared" si="9"/>
        <v>26</v>
      </c>
      <c r="S62" s="20"/>
    </row>
    <row r="63" spans="1:19" ht="27.95" customHeight="1">
      <c r="A63" s="19" t="s">
        <v>8</v>
      </c>
      <c r="B63" s="19" t="s">
        <v>19</v>
      </c>
      <c r="C63" s="23" t="s">
        <v>297</v>
      </c>
      <c r="D63" s="19" t="s">
        <v>298</v>
      </c>
      <c r="E63" s="19" t="s">
        <v>301</v>
      </c>
      <c r="F63" s="18">
        <v>5614</v>
      </c>
      <c r="G63" s="19" t="s">
        <v>794</v>
      </c>
      <c r="H63" s="19" t="s">
        <v>396</v>
      </c>
      <c r="I63" s="19" t="s">
        <v>372</v>
      </c>
      <c r="J63" s="17">
        <f t="shared" si="7"/>
        <v>26</v>
      </c>
      <c r="K63" s="17">
        <v>72</v>
      </c>
      <c r="L63" s="19" t="s">
        <v>920</v>
      </c>
      <c r="N63" s="20" t="str">
        <f t="shared" si="1"/>
        <v>72ème régiment d'infanterie</v>
      </c>
      <c r="O63" s="21">
        <f t="shared" si="2"/>
        <v>1915</v>
      </c>
      <c r="P63" s="20" t="str">
        <f t="shared" si="8"/>
        <v>1889</v>
      </c>
      <c r="Q63" s="20">
        <f t="shared" si="4"/>
        <v>26</v>
      </c>
      <c r="R63" s="20">
        <f t="shared" si="9"/>
        <v>26</v>
      </c>
      <c r="S63" s="20" t="str">
        <f>+"Suite de "&amp;I63</f>
        <v>Suite de Blessures de guerre</v>
      </c>
    </row>
    <row r="64" spans="1:19" ht="27.95" customHeight="1">
      <c r="A64" s="19" t="s">
        <v>190</v>
      </c>
      <c r="B64" s="19" t="s">
        <v>27</v>
      </c>
      <c r="C64" s="22" t="s">
        <v>603</v>
      </c>
      <c r="D64" s="19" t="s">
        <v>604</v>
      </c>
      <c r="E64" s="19" t="s">
        <v>295</v>
      </c>
      <c r="F64" s="18">
        <v>5614</v>
      </c>
      <c r="G64" s="19" t="s">
        <v>504</v>
      </c>
      <c r="H64" s="19" t="s">
        <v>400</v>
      </c>
      <c r="I64" s="19" t="s">
        <v>859</v>
      </c>
      <c r="J64" s="17">
        <f t="shared" si="7"/>
        <v>34</v>
      </c>
      <c r="K64" s="17">
        <v>1</v>
      </c>
      <c r="L64" s="19" t="s">
        <v>913</v>
      </c>
      <c r="N64" s="20" t="str">
        <f t="shared" si="1"/>
        <v>1ème régiment  de chasseurs à Pieds</v>
      </c>
      <c r="O64" s="21">
        <f t="shared" si="2"/>
        <v>1915</v>
      </c>
      <c r="P64" s="20" t="str">
        <f t="shared" si="8"/>
        <v>1881</v>
      </c>
      <c r="Q64" s="20">
        <f t="shared" si="4"/>
        <v>34</v>
      </c>
      <c r="R64" s="20">
        <f t="shared" si="9"/>
        <v>34</v>
      </c>
      <c r="S64" s="20"/>
    </row>
    <row r="65" spans="1:19" ht="27.95" customHeight="1">
      <c r="A65" s="19" t="s">
        <v>7</v>
      </c>
      <c r="B65" s="19" t="s">
        <v>17</v>
      </c>
      <c r="C65" s="23" t="s">
        <v>296</v>
      </c>
      <c r="D65" s="19" t="s">
        <v>294</v>
      </c>
      <c r="E65" s="19" t="s">
        <v>403</v>
      </c>
      <c r="F65" s="18">
        <v>5617</v>
      </c>
      <c r="G65" s="19" t="s">
        <v>841</v>
      </c>
      <c r="H65" s="19" t="s">
        <v>295</v>
      </c>
      <c r="I65" s="19" t="s">
        <v>859</v>
      </c>
      <c r="J65" s="17">
        <f t="shared" ref="J65:J74" si="11">IF(F65="","",YEAR(F65)-RIGHT(C65,4))</f>
        <v>28</v>
      </c>
      <c r="K65" s="17">
        <v>9</v>
      </c>
      <c r="L65" s="19" t="s">
        <v>926</v>
      </c>
      <c r="N65" s="20" t="str">
        <f t="shared" ref="N65:N128" si="12">+K65&amp;"ème régiment "&amp;L65</f>
        <v>9ème régiment de zouaves</v>
      </c>
      <c r="O65" s="21">
        <f t="shared" ref="O65:O128" si="13">YEAR(F65)</f>
        <v>1915</v>
      </c>
      <c r="P65" s="20" t="str">
        <f t="shared" ref="P65:P74" si="14">+RIGHT(C65,4)</f>
        <v>1887</v>
      </c>
      <c r="Q65" s="20">
        <f t="shared" ref="Q65:Q128" si="15">+O65-P65</f>
        <v>28</v>
      </c>
      <c r="R65" s="20">
        <f t="shared" ref="R65:R96" si="16">Q65</f>
        <v>28</v>
      </c>
      <c r="S65" s="20"/>
    </row>
    <row r="66" spans="1:19" ht="27.95" customHeight="1">
      <c r="A66" s="19" t="s">
        <v>121</v>
      </c>
      <c r="B66" s="19" t="s">
        <v>21</v>
      </c>
      <c r="C66" s="18" t="s">
        <v>664</v>
      </c>
      <c r="D66" s="19" t="s">
        <v>665</v>
      </c>
      <c r="E66" s="19" t="s">
        <v>771</v>
      </c>
      <c r="F66" s="18">
        <v>5622</v>
      </c>
      <c r="G66" s="19" t="s">
        <v>407</v>
      </c>
      <c r="H66" s="19" t="s">
        <v>299</v>
      </c>
      <c r="I66" s="19" t="s">
        <v>859</v>
      </c>
      <c r="J66" s="17">
        <f t="shared" si="11"/>
        <v>32</v>
      </c>
      <c r="K66" s="17">
        <v>46</v>
      </c>
      <c r="L66" s="19" t="s">
        <v>920</v>
      </c>
      <c r="M66" s="20" t="s">
        <v>661</v>
      </c>
      <c r="N66" s="20" t="str">
        <f t="shared" si="12"/>
        <v>46ème régiment d'infanterie</v>
      </c>
      <c r="O66" s="21">
        <f t="shared" si="13"/>
        <v>1915</v>
      </c>
      <c r="P66" s="20" t="str">
        <f t="shared" si="14"/>
        <v>1883</v>
      </c>
      <c r="Q66" s="20">
        <f t="shared" si="15"/>
        <v>32</v>
      </c>
      <c r="R66" s="20">
        <f t="shared" si="16"/>
        <v>32</v>
      </c>
      <c r="S66" s="20"/>
    </row>
    <row r="67" spans="1:19" ht="27.95" customHeight="1">
      <c r="A67" s="19" t="s">
        <v>194</v>
      </c>
      <c r="B67" s="19" t="s">
        <v>30</v>
      </c>
      <c r="C67" s="22" t="s">
        <v>503</v>
      </c>
      <c r="D67" s="19" t="s">
        <v>294</v>
      </c>
      <c r="E67" s="19" t="s">
        <v>881</v>
      </c>
      <c r="F67" s="18">
        <v>5632</v>
      </c>
      <c r="G67" s="19" t="s">
        <v>504</v>
      </c>
      <c r="H67" s="19" t="s">
        <v>505</v>
      </c>
      <c r="I67" s="19" t="s">
        <v>859</v>
      </c>
      <c r="J67" s="17">
        <f t="shared" si="11"/>
        <v>20</v>
      </c>
      <c r="K67" s="17">
        <v>289</v>
      </c>
      <c r="L67" s="19" t="s">
        <v>920</v>
      </c>
      <c r="N67" s="20" t="str">
        <f t="shared" si="12"/>
        <v>289ème régiment d'infanterie</v>
      </c>
      <c r="O67" s="21">
        <f t="shared" si="13"/>
        <v>1915</v>
      </c>
      <c r="P67" s="20" t="str">
        <f t="shared" si="14"/>
        <v>1895</v>
      </c>
      <c r="Q67" s="20">
        <f t="shared" si="15"/>
        <v>20</v>
      </c>
      <c r="R67" s="20">
        <f t="shared" si="16"/>
        <v>20</v>
      </c>
      <c r="S67" s="20"/>
    </row>
    <row r="68" spans="1:19" ht="27.95" customHeight="1">
      <c r="A68" s="19" t="s">
        <v>206</v>
      </c>
      <c r="B68" s="19" t="s">
        <v>22</v>
      </c>
      <c r="C68" s="22" t="s">
        <v>515</v>
      </c>
      <c r="D68" s="19" t="s">
        <v>507</v>
      </c>
      <c r="E68" s="19" t="s">
        <v>881</v>
      </c>
      <c r="F68" s="18">
        <v>5636</v>
      </c>
      <c r="G68" s="19" t="s">
        <v>407</v>
      </c>
      <c r="H68" s="19" t="s">
        <v>299</v>
      </c>
      <c r="I68" s="19" t="s">
        <v>859</v>
      </c>
      <c r="J68" s="17">
        <f t="shared" si="11"/>
        <v>22</v>
      </c>
      <c r="K68" s="17">
        <v>31</v>
      </c>
      <c r="L68" s="19" t="s">
        <v>920</v>
      </c>
      <c r="N68" s="20" t="str">
        <f t="shared" si="12"/>
        <v>31ème régiment d'infanterie</v>
      </c>
      <c r="O68" s="21">
        <f t="shared" si="13"/>
        <v>1915</v>
      </c>
      <c r="P68" s="20" t="str">
        <f t="shared" si="14"/>
        <v>1893</v>
      </c>
      <c r="Q68" s="20">
        <f t="shared" si="15"/>
        <v>22</v>
      </c>
      <c r="R68" s="20">
        <f t="shared" si="16"/>
        <v>22</v>
      </c>
      <c r="S68" s="20"/>
    </row>
    <row r="69" spans="1:19" ht="27.95" customHeight="1">
      <c r="A69" s="19" t="s">
        <v>158</v>
      </c>
      <c r="B69" s="19" t="s">
        <v>159</v>
      </c>
      <c r="C69" s="22" t="s">
        <v>486</v>
      </c>
      <c r="D69" s="19" t="s">
        <v>294</v>
      </c>
      <c r="E69" s="19" t="s">
        <v>881</v>
      </c>
      <c r="F69" s="18">
        <v>5637</v>
      </c>
      <c r="G69" s="19" t="s">
        <v>467</v>
      </c>
      <c r="H69" s="19" t="s">
        <v>400</v>
      </c>
      <c r="I69" s="19" t="s">
        <v>859</v>
      </c>
      <c r="J69" s="17">
        <f t="shared" si="11"/>
        <v>22</v>
      </c>
      <c r="K69" s="17">
        <v>74</v>
      </c>
      <c r="L69" s="19" t="s">
        <v>920</v>
      </c>
      <c r="M69" s="20" t="s">
        <v>661</v>
      </c>
      <c r="N69" s="20" t="str">
        <f t="shared" si="12"/>
        <v>74ème régiment d'infanterie</v>
      </c>
      <c r="O69" s="21">
        <f t="shared" si="13"/>
        <v>1915</v>
      </c>
      <c r="P69" s="20" t="str">
        <f t="shared" si="14"/>
        <v>1893</v>
      </c>
      <c r="Q69" s="20">
        <f t="shared" si="15"/>
        <v>22</v>
      </c>
      <c r="R69" s="20">
        <f t="shared" si="16"/>
        <v>22</v>
      </c>
      <c r="S69" s="20"/>
    </row>
    <row r="70" spans="1:19" ht="27.95" customHeight="1">
      <c r="A70" s="19" t="s">
        <v>65</v>
      </c>
      <c r="B70" s="19" t="s">
        <v>30</v>
      </c>
      <c r="C70" s="18" t="s">
        <v>354</v>
      </c>
      <c r="D70" s="19" t="s">
        <v>298</v>
      </c>
      <c r="E70" s="19" t="s">
        <v>301</v>
      </c>
      <c r="F70" s="18">
        <v>5638</v>
      </c>
      <c r="G70" s="19" t="s">
        <v>767</v>
      </c>
      <c r="H70" s="19" t="s">
        <v>299</v>
      </c>
      <c r="I70" s="19" t="s">
        <v>859</v>
      </c>
      <c r="J70" s="17">
        <f t="shared" si="11"/>
        <v>27</v>
      </c>
      <c r="K70" s="17">
        <v>91</v>
      </c>
      <c r="L70" s="19" t="s">
        <v>920</v>
      </c>
      <c r="N70" s="20" t="str">
        <f t="shared" si="12"/>
        <v>91ème régiment d'infanterie</v>
      </c>
      <c r="O70" s="21">
        <f t="shared" si="13"/>
        <v>1915</v>
      </c>
      <c r="P70" s="20" t="str">
        <f t="shared" si="14"/>
        <v>1888</v>
      </c>
      <c r="Q70" s="20">
        <f t="shared" si="15"/>
        <v>27</v>
      </c>
      <c r="R70" s="20">
        <f t="shared" si="16"/>
        <v>27</v>
      </c>
      <c r="S70" s="20"/>
    </row>
    <row r="71" spans="1:19" ht="27.95" customHeight="1">
      <c r="A71" s="19" t="s">
        <v>68</v>
      </c>
      <c r="B71" s="19" t="s">
        <v>69</v>
      </c>
      <c r="C71" s="23" t="s">
        <v>354</v>
      </c>
      <c r="D71" s="19" t="s">
        <v>298</v>
      </c>
      <c r="E71" s="19" t="s">
        <v>301</v>
      </c>
      <c r="F71" s="18">
        <v>5638</v>
      </c>
      <c r="G71" s="19" t="s">
        <v>889</v>
      </c>
      <c r="H71" s="19" t="s">
        <v>539</v>
      </c>
      <c r="I71" s="19" t="s">
        <v>859</v>
      </c>
      <c r="J71" s="17">
        <f t="shared" si="11"/>
        <v>27</v>
      </c>
      <c r="K71" s="17">
        <v>42</v>
      </c>
      <c r="L71" s="19" t="s">
        <v>916</v>
      </c>
      <c r="N71" s="20" t="str">
        <f t="shared" si="12"/>
        <v>42ème régiment d'infanterie coloniale</v>
      </c>
      <c r="O71" s="21">
        <f t="shared" si="13"/>
        <v>1915</v>
      </c>
      <c r="P71" s="20" t="str">
        <f t="shared" si="14"/>
        <v>1888</v>
      </c>
      <c r="Q71" s="20">
        <f t="shared" si="15"/>
        <v>27</v>
      </c>
      <c r="R71" s="20">
        <f t="shared" si="16"/>
        <v>27</v>
      </c>
      <c r="S71" s="20"/>
    </row>
    <row r="72" spans="1:19" ht="27.95" customHeight="1">
      <c r="A72" s="19" t="s">
        <v>258</v>
      </c>
      <c r="B72" s="19" t="s">
        <v>22</v>
      </c>
      <c r="C72" s="22" t="s">
        <v>630</v>
      </c>
      <c r="D72" s="19" t="s">
        <v>298</v>
      </c>
      <c r="E72" s="19" t="s">
        <v>301</v>
      </c>
      <c r="F72" s="18">
        <v>5639</v>
      </c>
      <c r="G72" s="19" t="s">
        <v>467</v>
      </c>
      <c r="H72" s="19" t="s">
        <v>505</v>
      </c>
      <c r="I72" s="19" t="s">
        <v>859</v>
      </c>
      <c r="J72" s="17">
        <f t="shared" si="11"/>
        <v>25</v>
      </c>
      <c r="K72" s="17">
        <v>39</v>
      </c>
      <c r="L72" s="19" t="s">
        <v>920</v>
      </c>
      <c r="N72" s="20" t="str">
        <f t="shared" si="12"/>
        <v>39ème régiment d'infanterie</v>
      </c>
      <c r="O72" s="21">
        <f t="shared" si="13"/>
        <v>1915</v>
      </c>
      <c r="P72" s="20" t="str">
        <f t="shared" si="14"/>
        <v>1890</v>
      </c>
      <c r="Q72" s="20">
        <f t="shared" si="15"/>
        <v>25</v>
      </c>
      <c r="R72" s="20">
        <f t="shared" si="16"/>
        <v>25</v>
      </c>
      <c r="S72" s="20"/>
    </row>
    <row r="73" spans="1:19" ht="27.95" customHeight="1">
      <c r="A73" s="19" t="s">
        <v>410</v>
      </c>
      <c r="B73" s="19" t="s">
        <v>151</v>
      </c>
      <c r="C73" s="22" t="s">
        <v>474</v>
      </c>
      <c r="D73" s="19" t="s">
        <v>475</v>
      </c>
      <c r="E73" s="19" t="s">
        <v>476</v>
      </c>
      <c r="F73" s="18">
        <v>5646</v>
      </c>
      <c r="G73" s="19" t="s">
        <v>477</v>
      </c>
      <c r="H73" s="19" t="s">
        <v>400</v>
      </c>
      <c r="I73" s="19" t="s">
        <v>288</v>
      </c>
      <c r="J73" s="17">
        <f t="shared" si="11"/>
        <v>44</v>
      </c>
      <c r="K73" s="17">
        <v>2</v>
      </c>
      <c r="L73" s="19" t="s">
        <v>920</v>
      </c>
      <c r="N73" s="20" t="str">
        <f t="shared" si="12"/>
        <v>2ème régiment d'infanterie</v>
      </c>
      <c r="O73" s="21">
        <f t="shared" si="13"/>
        <v>1915</v>
      </c>
      <c r="P73" s="20" t="str">
        <f t="shared" si="14"/>
        <v>1871</v>
      </c>
      <c r="Q73" s="20">
        <f t="shared" si="15"/>
        <v>44</v>
      </c>
      <c r="R73" s="20">
        <f t="shared" si="16"/>
        <v>44</v>
      </c>
      <c r="S73" s="20"/>
    </row>
    <row r="74" spans="1:19" ht="27.95" customHeight="1">
      <c r="A74" s="19" t="s">
        <v>154</v>
      </c>
      <c r="B74" s="19" t="s">
        <v>72</v>
      </c>
      <c r="C74" s="22" t="s">
        <v>728</v>
      </c>
      <c r="D74" s="19" t="s">
        <v>563</v>
      </c>
      <c r="E74" s="19" t="s">
        <v>301</v>
      </c>
      <c r="F74" s="18">
        <v>5646</v>
      </c>
      <c r="G74" s="19" t="s">
        <v>729</v>
      </c>
      <c r="H74" s="19" t="s">
        <v>307</v>
      </c>
      <c r="I74" s="19" t="s">
        <v>372</v>
      </c>
      <c r="J74" s="17">
        <f t="shared" si="11"/>
        <v>20</v>
      </c>
      <c r="K74" s="17">
        <v>17</v>
      </c>
      <c r="L74" s="19" t="s">
        <v>910</v>
      </c>
      <c r="N74" s="20" t="str">
        <f t="shared" si="12"/>
        <v>17ème régiment de chasseur alpin</v>
      </c>
      <c r="O74" s="21">
        <f t="shared" si="13"/>
        <v>1915</v>
      </c>
      <c r="P74" s="20" t="str">
        <f t="shared" si="14"/>
        <v>1895</v>
      </c>
      <c r="Q74" s="20">
        <f t="shared" si="15"/>
        <v>20</v>
      </c>
      <c r="R74" s="20">
        <f t="shared" si="16"/>
        <v>20</v>
      </c>
      <c r="S74" s="20" t="str">
        <f>+"Suite de "&amp;I74</f>
        <v>Suite de Blessures de guerre</v>
      </c>
    </row>
    <row r="75" spans="1:19" ht="27.95" customHeight="1">
      <c r="A75" s="19" t="s">
        <v>284</v>
      </c>
      <c r="B75" s="19" t="s">
        <v>285</v>
      </c>
      <c r="C75" s="31">
        <v>85</v>
      </c>
      <c r="D75" s="19" t="s">
        <v>361</v>
      </c>
      <c r="E75" s="19" t="s">
        <v>301</v>
      </c>
      <c r="F75" s="18">
        <v>5650</v>
      </c>
      <c r="G75" s="19" t="s">
        <v>839</v>
      </c>
      <c r="H75" s="19" t="s">
        <v>287</v>
      </c>
      <c r="I75" s="19" t="s">
        <v>859</v>
      </c>
      <c r="J75" s="17">
        <f>IF(F75="","",YEAR(F75)-YEAR(C75))</f>
        <v>15</v>
      </c>
      <c r="K75" s="17">
        <v>8</v>
      </c>
      <c r="L75" s="19" t="s">
        <v>915</v>
      </c>
      <c r="N75" s="20" t="str">
        <f t="shared" si="12"/>
        <v>8ème régiment  de chasseurs à pied volontaires</v>
      </c>
      <c r="O75" s="21">
        <f t="shared" si="13"/>
        <v>1915</v>
      </c>
      <c r="P75" s="20">
        <v>1900</v>
      </c>
      <c r="Q75" s="20">
        <f t="shared" si="15"/>
        <v>15</v>
      </c>
      <c r="R75" s="20">
        <f t="shared" si="16"/>
        <v>15</v>
      </c>
      <c r="S75" s="20"/>
    </row>
    <row r="76" spans="1:19" ht="27.95" customHeight="1">
      <c r="A76" s="19" t="s">
        <v>263</v>
      </c>
      <c r="B76" s="19" t="s">
        <v>20</v>
      </c>
      <c r="C76" s="22" t="s">
        <v>740</v>
      </c>
      <c r="D76" s="19" t="s">
        <v>741</v>
      </c>
      <c r="E76" s="19" t="s">
        <v>815</v>
      </c>
      <c r="F76" s="18">
        <v>5651</v>
      </c>
      <c r="G76" s="19" t="s">
        <v>742</v>
      </c>
      <c r="H76" s="19" t="s">
        <v>743</v>
      </c>
      <c r="I76" s="19" t="s">
        <v>858</v>
      </c>
      <c r="J76" s="17">
        <f t="shared" ref="J76:J107" si="17">IF(F76="","",YEAR(F76)-RIGHT(C76,4))</f>
        <v>20</v>
      </c>
      <c r="K76" s="17">
        <v>176</v>
      </c>
      <c r="L76" s="19" t="s">
        <v>920</v>
      </c>
      <c r="N76" s="20" t="str">
        <f t="shared" si="12"/>
        <v>176ème régiment d'infanterie</v>
      </c>
      <c r="O76" s="21">
        <f t="shared" si="13"/>
        <v>1915</v>
      </c>
      <c r="P76" s="20" t="str">
        <f t="shared" ref="P76:P107" si="18">+RIGHT(C76,4)</f>
        <v>1895</v>
      </c>
      <c r="Q76" s="20">
        <f t="shared" si="15"/>
        <v>20</v>
      </c>
      <c r="R76" s="20">
        <f t="shared" si="16"/>
        <v>20</v>
      </c>
      <c r="S76" s="20"/>
    </row>
    <row r="77" spans="1:19" ht="27.95" customHeight="1">
      <c r="A77" s="19" t="s">
        <v>229</v>
      </c>
      <c r="B77" s="19" t="s">
        <v>102</v>
      </c>
      <c r="C77" s="22" t="s">
        <v>430</v>
      </c>
      <c r="D77" s="19" t="s">
        <v>787</v>
      </c>
      <c r="E77" s="19" t="s">
        <v>347</v>
      </c>
      <c r="F77" s="18">
        <v>5655</v>
      </c>
      <c r="G77" s="19" t="s">
        <v>622</v>
      </c>
      <c r="H77" s="19" t="s">
        <v>471</v>
      </c>
      <c r="I77" s="19" t="s">
        <v>859</v>
      </c>
      <c r="J77" s="17">
        <f t="shared" si="17"/>
        <v>34</v>
      </c>
      <c r="K77" s="17">
        <v>219</v>
      </c>
      <c r="L77" s="19" t="s">
        <v>920</v>
      </c>
      <c r="N77" s="20" t="str">
        <f t="shared" si="12"/>
        <v>219ème régiment d'infanterie</v>
      </c>
      <c r="O77" s="21">
        <f t="shared" si="13"/>
        <v>1915</v>
      </c>
      <c r="P77" s="20" t="str">
        <f t="shared" si="18"/>
        <v>1881</v>
      </c>
      <c r="Q77" s="20">
        <f t="shared" si="15"/>
        <v>34</v>
      </c>
      <c r="R77" s="20">
        <f t="shared" si="16"/>
        <v>34</v>
      </c>
      <c r="S77" s="20"/>
    </row>
    <row r="78" spans="1:19" ht="27.95" customHeight="1">
      <c r="A78" s="19" t="s">
        <v>280</v>
      </c>
      <c r="B78" s="19" t="s">
        <v>20</v>
      </c>
      <c r="C78" s="22" t="s">
        <v>387</v>
      </c>
      <c r="D78" s="19" t="s">
        <v>388</v>
      </c>
      <c r="E78" s="19" t="s">
        <v>881</v>
      </c>
      <c r="F78" s="18">
        <v>5672</v>
      </c>
      <c r="G78" s="19" t="s">
        <v>382</v>
      </c>
      <c r="H78" s="19" t="s">
        <v>389</v>
      </c>
      <c r="I78" s="19" t="s">
        <v>372</v>
      </c>
      <c r="J78" s="17">
        <f t="shared" si="17"/>
        <v>33</v>
      </c>
      <c r="K78" s="17">
        <v>58</v>
      </c>
      <c r="L78" s="19" t="s">
        <v>916</v>
      </c>
      <c r="N78" s="20" t="str">
        <f t="shared" si="12"/>
        <v>58ème régiment d'infanterie coloniale</v>
      </c>
      <c r="O78" s="21">
        <f t="shared" si="13"/>
        <v>1915</v>
      </c>
      <c r="P78" s="20" t="str">
        <f t="shared" si="18"/>
        <v>1882</v>
      </c>
      <c r="Q78" s="20">
        <f t="shared" si="15"/>
        <v>33</v>
      </c>
      <c r="R78" s="20">
        <f t="shared" si="16"/>
        <v>33</v>
      </c>
      <c r="S78" s="20" t="str">
        <f>+"Suite de "&amp;I78</f>
        <v>Suite de Blessures de guerre</v>
      </c>
    </row>
    <row r="79" spans="1:19" ht="27.95" customHeight="1">
      <c r="A79" s="19" t="s">
        <v>224</v>
      </c>
      <c r="B79" s="19" t="s">
        <v>16</v>
      </c>
      <c r="C79" s="22" t="s">
        <v>527</v>
      </c>
      <c r="D79" s="19" t="s">
        <v>298</v>
      </c>
      <c r="E79" s="19" t="s">
        <v>301</v>
      </c>
      <c r="F79" s="18">
        <v>5672</v>
      </c>
      <c r="G79" s="19" t="s">
        <v>767</v>
      </c>
      <c r="H79" s="19" t="s">
        <v>299</v>
      </c>
      <c r="I79" s="19" t="s">
        <v>858</v>
      </c>
      <c r="J79" s="17">
        <f t="shared" si="17"/>
        <v>20</v>
      </c>
      <c r="K79" s="17">
        <v>18</v>
      </c>
      <c r="L79" s="19" t="s">
        <v>913</v>
      </c>
      <c r="M79" s="20" t="s">
        <v>661</v>
      </c>
      <c r="N79" s="20" t="str">
        <f t="shared" si="12"/>
        <v>18ème régiment  de chasseurs à Pieds</v>
      </c>
      <c r="O79" s="21">
        <f t="shared" si="13"/>
        <v>1915</v>
      </c>
      <c r="P79" s="20" t="str">
        <f t="shared" si="18"/>
        <v>1895</v>
      </c>
      <c r="Q79" s="20">
        <f t="shared" si="15"/>
        <v>20</v>
      </c>
      <c r="R79" s="20">
        <f t="shared" si="16"/>
        <v>20</v>
      </c>
      <c r="S79" s="20"/>
    </row>
    <row r="80" spans="1:19" ht="27.95" customHeight="1">
      <c r="A80" s="19" t="s">
        <v>175</v>
      </c>
      <c r="B80" s="19" t="s">
        <v>176</v>
      </c>
      <c r="C80" s="22" t="s">
        <v>496</v>
      </c>
      <c r="D80" s="19" t="s">
        <v>381</v>
      </c>
      <c r="E80" s="19" t="s">
        <v>881</v>
      </c>
      <c r="F80" s="18">
        <v>5674</v>
      </c>
      <c r="G80" s="19" t="s">
        <v>497</v>
      </c>
      <c r="H80" s="19" t="s">
        <v>287</v>
      </c>
      <c r="I80" s="19" t="s">
        <v>859</v>
      </c>
      <c r="J80" s="17">
        <f t="shared" si="17"/>
        <v>21</v>
      </c>
      <c r="K80" s="17">
        <v>2</v>
      </c>
      <c r="L80" s="19" t="s">
        <v>916</v>
      </c>
      <c r="N80" s="20" t="str">
        <f t="shared" si="12"/>
        <v>2ème régiment d'infanterie coloniale</v>
      </c>
      <c r="O80" s="21">
        <f t="shared" si="13"/>
        <v>1915</v>
      </c>
      <c r="P80" s="20" t="str">
        <f t="shared" si="18"/>
        <v>1894</v>
      </c>
      <c r="Q80" s="20">
        <f t="shared" si="15"/>
        <v>21</v>
      </c>
      <c r="R80" s="20">
        <f t="shared" si="16"/>
        <v>21</v>
      </c>
      <c r="S80" s="20"/>
    </row>
    <row r="81" spans="1:20" ht="27.95" customHeight="1">
      <c r="A81" s="19" t="s">
        <v>8</v>
      </c>
      <c r="B81" s="19" t="s">
        <v>20</v>
      </c>
      <c r="C81" s="23" t="s">
        <v>300</v>
      </c>
      <c r="D81" s="19" t="s">
        <v>298</v>
      </c>
      <c r="E81" s="19" t="s">
        <v>301</v>
      </c>
      <c r="F81" s="18">
        <v>5723</v>
      </c>
      <c r="G81" s="19" t="s">
        <v>767</v>
      </c>
      <c r="H81" s="19" t="s">
        <v>299</v>
      </c>
      <c r="I81" s="19" t="s">
        <v>859</v>
      </c>
      <c r="J81" s="17">
        <f t="shared" si="17"/>
        <v>24</v>
      </c>
      <c r="K81" s="17">
        <v>29</v>
      </c>
      <c r="L81" s="19" t="s">
        <v>901</v>
      </c>
      <c r="N81" s="20" t="str">
        <f t="shared" si="12"/>
        <v>29ème régiment d'artillerie</v>
      </c>
      <c r="O81" s="21">
        <f t="shared" si="13"/>
        <v>1915</v>
      </c>
      <c r="P81" s="20" t="str">
        <f t="shared" si="18"/>
        <v>1891</v>
      </c>
      <c r="Q81" s="20">
        <f t="shared" si="15"/>
        <v>24</v>
      </c>
      <c r="R81" s="20">
        <f t="shared" si="16"/>
        <v>24</v>
      </c>
      <c r="S81" s="20"/>
    </row>
    <row r="82" spans="1:20" ht="27.95" customHeight="1">
      <c r="A82" s="19" t="s">
        <v>233</v>
      </c>
      <c r="B82" s="19" t="s">
        <v>220</v>
      </c>
      <c r="C82" s="22" t="s">
        <v>542</v>
      </c>
      <c r="D82" s="19" t="s">
        <v>507</v>
      </c>
      <c r="E82" s="19" t="s">
        <v>881</v>
      </c>
      <c r="F82" s="47">
        <v>5730</v>
      </c>
      <c r="G82" s="19" t="s">
        <v>893</v>
      </c>
      <c r="H82" s="19" t="s">
        <v>511</v>
      </c>
      <c r="I82" s="19" t="s">
        <v>309</v>
      </c>
      <c r="J82" s="17">
        <f t="shared" si="17"/>
        <v>33</v>
      </c>
      <c r="K82" s="17">
        <v>12</v>
      </c>
      <c r="L82" s="19" t="s">
        <v>901</v>
      </c>
      <c r="N82" s="20" t="str">
        <f t="shared" si="12"/>
        <v>12ème régiment d'artillerie</v>
      </c>
      <c r="O82" s="21">
        <f t="shared" si="13"/>
        <v>1915</v>
      </c>
      <c r="P82" s="20" t="str">
        <f t="shared" si="18"/>
        <v>1882</v>
      </c>
      <c r="Q82" s="20">
        <f t="shared" si="15"/>
        <v>33</v>
      </c>
      <c r="R82" s="20">
        <f t="shared" si="16"/>
        <v>33</v>
      </c>
      <c r="S82" s="46" t="str">
        <f>+"suite de" &amp;I82</f>
        <v>suite demaladie contractée en service</v>
      </c>
    </row>
    <row r="83" spans="1:20" ht="27.95" customHeight="1">
      <c r="A83" s="19" t="s">
        <v>7</v>
      </c>
      <c r="B83" s="19" t="s">
        <v>18</v>
      </c>
      <c r="C83" s="23" t="s">
        <v>293</v>
      </c>
      <c r="D83" s="19" t="s">
        <v>294</v>
      </c>
      <c r="E83" s="19" t="s">
        <v>881</v>
      </c>
      <c r="F83" s="18">
        <v>5733</v>
      </c>
      <c r="G83" s="19" t="s">
        <v>767</v>
      </c>
      <c r="H83" s="19" t="s">
        <v>299</v>
      </c>
      <c r="I83" s="19" t="s">
        <v>859</v>
      </c>
      <c r="J83" s="17">
        <f t="shared" si="17"/>
        <v>35</v>
      </c>
      <c r="K83" s="17">
        <v>328</v>
      </c>
      <c r="L83" s="19" t="s">
        <v>920</v>
      </c>
      <c r="N83" s="20" t="str">
        <f t="shared" si="12"/>
        <v>328ème régiment d'infanterie</v>
      </c>
      <c r="O83" s="21">
        <f t="shared" si="13"/>
        <v>1915</v>
      </c>
      <c r="P83" s="20" t="str">
        <f t="shared" si="18"/>
        <v>1880</v>
      </c>
      <c r="Q83" s="20">
        <f t="shared" si="15"/>
        <v>35</v>
      </c>
      <c r="R83" s="20">
        <f t="shared" si="16"/>
        <v>35</v>
      </c>
      <c r="S83" s="20"/>
    </row>
    <row r="84" spans="1:20" ht="27.95" customHeight="1">
      <c r="A84" s="19" t="s">
        <v>114</v>
      </c>
      <c r="B84" s="19" t="s">
        <v>21</v>
      </c>
      <c r="C84" s="18" t="s">
        <v>663</v>
      </c>
      <c r="D84" s="19" t="s">
        <v>537</v>
      </c>
      <c r="E84" s="19" t="s">
        <v>301</v>
      </c>
      <c r="F84" s="18">
        <v>5747</v>
      </c>
      <c r="G84" s="19" t="s">
        <v>894</v>
      </c>
      <c r="H84" s="19" t="s">
        <v>287</v>
      </c>
      <c r="I84" s="19" t="s">
        <v>859</v>
      </c>
      <c r="J84" s="17">
        <f t="shared" si="17"/>
        <v>33</v>
      </c>
      <c r="K84" s="17">
        <v>169</v>
      </c>
      <c r="L84" s="19" t="s">
        <v>920</v>
      </c>
      <c r="M84" s="20" t="s">
        <v>661</v>
      </c>
      <c r="N84" s="20" t="str">
        <f t="shared" si="12"/>
        <v>169ème régiment d'infanterie</v>
      </c>
      <c r="O84" s="21">
        <f t="shared" si="13"/>
        <v>1915</v>
      </c>
      <c r="P84" s="20" t="str">
        <f t="shared" si="18"/>
        <v>1882</v>
      </c>
      <c r="Q84" s="20">
        <f t="shared" si="15"/>
        <v>33</v>
      </c>
      <c r="R84" s="20">
        <f t="shared" si="16"/>
        <v>33</v>
      </c>
      <c r="S84" s="20"/>
    </row>
    <row r="85" spans="1:20" s="27" customFormat="1" ht="27.95" customHeight="1">
      <c r="A85" s="24" t="s">
        <v>188</v>
      </c>
      <c r="B85" s="24" t="s">
        <v>76</v>
      </c>
      <c r="C85" s="32" t="s">
        <v>601</v>
      </c>
      <c r="D85" s="24" t="s">
        <v>298</v>
      </c>
      <c r="E85" s="24" t="s">
        <v>301</v>
      </c>
      <c r="F85" s="25">
        <v>5747</v>
      </c>
      <c r="G85" s="24" t="s">
        <v>602</v>
      </c>
      <c r="H85" s="24" t="s">
        <v>287</v>
      </c>
      <c r="I85" s="24" t="s">
        <v>859</v>
      </c>
      <c r="J85" s="26">
        <f t="shared" si="17"/>
        <v>26</v>
      </c>
      <c r="K85" s="26">
        <v>3</v>
      </c>
      <c r="L85" s="24" t="s">
        <v>916</v>
      </c>
      <c r="M85" s="27" t="s">
        <v>661</v>
      </c>
      <c r="N85" s="20" t="str">
        <f t="shared" si="12"/>
        <v>3ème régiment d'infanterie coloniale</v>
      </c>
      <c r="O85" s="28">
        <f t="shared" si="13"/>
        <v>1915</v>
      </c>
      <c r="P85" s="27" t="str">
        <f t="shared" si="18"/>
        <v>1889</v>
      </c>
      <c r="Q85" s="27">
        <f t="shared" si="15"/>
        <v>26</v>
      </c>
      <c r="R85" s="27">
        <f t="shared" si="16"/>
        <v>26</v>
      </c>
    </row>
    <row r="86" spans="1:20" ht="27.95" customHeight="1">
      <c r="A86" s="19" t="s">
        <v>61</v>
      </c>
      <c r="B86" s="19" t="s">
        <v>28</v>
      </c>
      <c r="C86" s="18" t="s">
        <v>374</v>
      </c>
      <c r="D86" s="19" t="s">
        <v>294</v>
      </c>
      <c r="E86" s="19" t="s">
        <v>881</v>
      </c>
      <c r="F86" s="18">
        <v>5749</v>
      </c>
      <c r="G86" s="19" t="s">
        <v>375</v>
      </c>
      <c r="H86" s="19" t="s">
        <v>299</v>
      </c>
      <c r="I86" s="19" t="s">
        <v>859</v>
      </c>
      <c r="J86" s="17">
        <f t="shared" si="17"/>
        <v>20</v>
      </c>
      <c r="K86" s="17">
        <v>91</v>
      </c>
      <c r="L86" s="19" t="s">
        <v>920</v>
      </c>
      <c r="N86" s="20" t="str">
        <f t="shared" si="12"/>
        <v>91ème régiment d'infanterie</v>
      </c>
      <c r="O86" s="21">
        <f t="shared" si="13"/>
        <v>1915</v>
      </c>
      <c r="P86" s="20" t="str">
        <f t="shared" si="18"/>
        <v>1895</v>
      </c>
      <c r="Q86" s="20">
        <f t="shared" si="15"/>
        <v>20</v>
      </c>
      <c r="R86" s="20">
        <f t="shared" si="16"/>
        <v>20</v>
      </c>
      <c r="S86" s="20"/>
    </row>
    <row r="87" spans="1:20" ht="27.95" customHeight="1">
      <c r="A87" s="19" t="s">
        <v>280</v>
      </c>
      <c r="B87" s="19" t="s">
        <v>261</v>
      </c>
      <c r="C87" s="22" t="s">
        <v>588</v>
      </c>
      <c r="D87" s="19" t="s">
        <v>294</v>
      </c>
      <c r="E87" s="19" t="s">
        <v>881</v>
      </c>
      <c r="F87" s="47">
        <v>5750</v>
      </c>
      <c r="G87" s="19" t="s">
        <v>589</v>
      </c>
      <c r="H87" s="19" t="s">
        <v>590</v>
      </c>
      <c r="I87" s="19" t="s">
        <v>309</v>
      </c>
      <c r="J87" s="17">
        <f t="shared" si="17"/>
        <v>22</v>
      </c>
      <c r="K87" s="17">
        <v>151</v>
      </c>
      <c r="L87" s="19" t="s">
        <v>920</v>
      </c>
      <c r="N87" s="20" t="str">
        <f t="shared" si="12"/>
        <v>151ème régiment d'infanterie</v>
      </c>
      <c r="O87" s="21">
        <f t="shared" si="13"/>
        <v>1915</v>
      </c>
      <c r="P87" s="20" t="str">
        <f t="shared" si="18"/>
        <v>1893</v>
      </c>
      <c r="Q87" s="20">
        <f t="shared" si="15"/>
        <v>22</v>
      </c>
      <c r="R87" s="20">
        <f t="shared" si="16"/>
        <v>22</v>
      </c>
      <c r="S87" s="46" t="str">
        <f>+"suite de" &amp;I87</f>
        <v>suite demaladie contractée en service</v>
      </c>
    </row>
    <row r="88" spans="1:20" ht="27.95" customHeight="1">
      <c r="A88" s="19" t="s">
        <v>248</v>
      </c>
      <c r="B88" s="19" t="s">
        <v>143</v>
      </c>
      <c r="C88" s="22" t="s">
        <v>555</v>
      </c>
      <c r="D88" s="19" t="s">
        <v>298</v>
      </c>
      <c r="E88" s="19" t="s">
        <v>301</v>
      </c>
      <c r="F88" s="18">
        <v>5750</v>
      </c>
      <c r="G88" s="19" t="s">
        <v>467</v>
      </c>
      <c r="H88" s="19" t="s">
        <v>400</v>
      </c>
      <c r="I88" s="19" t="s">
        <v>859</v>
      </c>
      <c r="J88" s="17">
        <f t="shared" si="17"/>
        <v>20</v>
      </c>
      <c r="K88" s="17">
        <v>405</v>
      </c>
      <c r="L88" s="19" t="s">
        <v>920</v>
      </c>
      <c r="M88" s="20" t="s">
        <v>661</v>
      </c>
      <c r="N88" s="20" t="str">
        <f t="shared" si="12"/>
        <v>405ème régiment d'infanterie</v>
      </c>
      <c r="O88" s="21">
        <f t="shared" si="13"/>
        <v>1915</v>
      </c>
      <c r="P88" s="20" t="str">
        <f t="shared" si="18"/>
        <v>1895</v>
      </c>
      <c r="Q88" s="20">
        <f t="shared" si="15"/>
        <v>20</v>
      </c>
      <c r="R88" s="20">
        <f t="shared" si="16"/>
        <v>20</v>
      </c>
      <c r="S88" s="20"/>
    </row>
    <row r="89" spans="1:20" ht="27.95" customHeight="1">
      <c r="A89" s="19" t="s">
        <v>125</v>
      </c>
      <c r="B89" s="19" t="s">
        <v>72</v>
      </c>
      <c r="C89" s="18" t="s">
        <v>444</v>
      </c>
      <c r="D89" s="19" t="s">
        <v>298</v>
      </c>
      <c r="E89" s="19" t="s">
        <v>301</v>
      </c>
      <c r="F89" s="18">
        <v>5751</v>
      </c>
      <c r="G89" s="19" t="s">
        <v>445</v>
      </c>
      <c r="H89" s="19" t="s">
        <v>287</v>
      </c>
      <c r="I89" s="19" t="s">
        <v>858</v>
      </c>
      <c r="J89" s="17">
        <f t="shared" si="17"/>
        <v>32</v>
      </c>
      <c r="K89" s="17">
        <v>402</v>
      </c>
      <c r="L89" s="19" t="s">
        <v>920</v>
      </c>
      <c r="N89" s="20" t="str">
        <f t="shared" si="12"/>
        <v>402ème régiment d'infanterie</v>
      </c>
      <c r="O89" s="21">
        <f t="shared" si="13"/>
        <v>1915</v>
      </c>
      <c r="P89" s="20" t="str">
        <f t="shared" si="18"/>
        <v>1883</v>
      </c>
      <c r="Q89" s="20">
        <f t="shared" si="15"/>
        <v>32</v>
      </c>
      <c r="R89" s="20">
        <f t="shared" si="16"/>
        <v>32</v>
      </c>
      <c r="S89" s="20"/>
    </row>
    <row r="90" spans="1:20" ht="27.95" customHeight="1">
      <c r="A90" s="19" t="s">
        <v>211</v>
      </c>
      <c r="B90" s="19" t="s">
        <v>16</v>
      </c>
      <c r="C90" s="22" t="s">
        <v>518</v>
      </c>
      <c r="D90" s="19" t="s">
        <v>294</v>
      </c>
      <c r="E90" s="19" t="s">
        <v>881</v>
      </c>
      <c r="F90" s="18">
        <v>5754</v>
      </c>
      <c r="G90" s="19" t="s">
        <v>784</v>
      </c>
      <c r="H90" s="19" t="s">
        <v>298</v>
      </c>
      <c r="I90" s="19" t="s">
        <v>945</v>
      </c>
      <c r="J90" s="17">
        <f t="shared" si="17"/>
        <v>21</v>
      </c>
      <c r="K90" s="17">
        <v>2</v>
      </c>
      <c r="L90" s="19" t="s">
        <v>907</v>
      </c>
      <c r="N90" s="20" t="str">
        <f t="shared" si="12"/>
        <v>2ème régiment d'artillerie lourde</v>
      </c>
      <c r="O90" s="21">
        <f t="shared" si="13"/>
        <v>1915</v>
      </c>
      <c r="P90" s="20" t="str">
        <f t="shared" si="18"/>
        <v>1894</v>
      </c>
      <c r="Q90" s="20">
        <f t="shared" si="15"/>
        <v>21</v>
      </c>
      <c r="R90" s="20">
        <f t="shared" si="16"/>
        <v>21</v>
      </c>
      <c r="S90" s="20" t="str">
        <f>+"Suite de "&amp;I90</f>
        <v>Suite de blessures de guerre</v>
      </c>
    </row>
    <row r="91" spans="1:20" s="33" customFormat="1" ht="27.95" customHeight="1">
      <c r="A91" s="19" t="s">
        <v>231</v>
      </c>
      <c r="B91" s="19" t="s">
        <v>123</v>
      </c>
      <c r="C91" s="22" t="s">
        <v>540</v>
      </c>
      <c r="D91" s="19" t="s">
        <v>294</v>
      </c>
      <c r="E91" s="19" t="s">
        <v>881</v>
      </c>
      <c r="F91" s="18">
        <v>5754</v>
      </c>
      <c r="G91" s="19" t="s">
        <v>541</v>
      </c>
      <c r="H91" s="19" t="s">
        <v>505</v>
      </c>
      <c r="I91" s="19" t="s">
        <v>859</v>
      </c>
      <c r="J91" s="17">
        <f t="shared" si="17"/>
        <v>27</v>
      </c>
      <c r="K91" s="17">
        <v>41</v>
      </c>
      <c r="L91" s="19" t="s">
        <v>916</v>
      </c>
      <c r="M91" s="20"/>
      <c r="N91" s="20" t="str">
        <f t="shared" si="12"/>
        <v>41ème régiment d'infanterie coloniale</v>
      </c>
      <c r="O91" s="21">
        <f t="shared" si="13"/>
        <v>1915</v>
      </c>
      <c r="P91" s="20" t="str">
        <f t="shared" si="18"/>
        <v>1888</v>
      </c>
      <c r="Q91" s="20">
        <f t="shared" si="15"/>
        <v>27</v>
      </c>
      <c r="R91" s="20">
        <f t="shared" si="16"/>
        <v>27</v>
      </c>
      <c r="S91" s="20"/>
      <c r="T91" s="20"/>
    </row>
    <row r="92" spans="1:20" ht="27.95" customHeight="1">
      <c r="A92" s="19" t="s">
        <v>113</v>
      </c>
      <c r="B92" s="19" t="s">
        <v>22</v>
      </c>
      <c r="C92" s="18" t="s">
        <v>723</v>
      </c>
      <c r="D92" s="19" t="s">
        <v>724</v>
      </c>
      <c r="E92" s="19" t="s">
        <v>400</v>
      </c>
      <c r="F92" s="47">
        <v>5757</v>
      </c>
      <c r="G92" s="19" t="s">
        <v>725</v>
      </c>
      <c r="H92" s="19" t="s">
        <v>442</v>
      </c>
      <c r="I92" s="19" t="s">
        <v>309</v>
      </c>
      <c r="J92" s="17">
        <f t="shared" si="17"/>
        <v>39</v>
      </c>
      <c r="K92" s="17">
        <v>1</v>
      </c>
      <c r="L92" s="19" t="s">
        <v>906</v>
      </c>
      <c r="N92" s="20" t="str">
        <f t="shared" si="12"/>
        <v>1ème régiment d'artillerie à pied</v>
      </c>
      <c r="O92" s="21">
        <f t="shared" si="13"/>
        <v>1915</v>
      </c>
      <c r="P92" s="20" t="str">
        <f t="shared" si="18"/>
        <v>1876</v>
      </c>
      <c r="Q92" s="20">
        <f t="shared" si="15"/>
        <v>39</v>
      </c>
      <c r="R92" s="20">
        <f t="shared" si="16"/>
        <v>39</v>
      </c>
      <c r="S92" s="46" t="str">
        <f t="shared" ref="S92:S93" si="19">+ "suite de "&amp;I92</f>
        <v>suite de maladie contractée en service</v>
      </c>
    </row>
    <row r="93" spans="1:20" ht="27.95" customHeight="1">
      <c r="A93" s="19" t="s">
        <v>209</v>
      </c>
      <c r="B93" s="19" t="s">
        <v>18</v>
      </c>
      <c r="C93" s="22" t="s">
        <v>669</v>
      </c>
      <c r="D93" s="19" t="s">
        <v>361</v>
      </c>
      <c r="E93" s="19" t="s">
        <v>301</v>
      </c>
      <c r="F93" s="47">
        <v>5766</v>
      </c>
      <c r="G93" s="19" t="s">
        <v>781</v>
      </c>
      <c r="H93" s="19" t="s">
        <v>782</v>
      </c>
      <c r="I93" s="19" t="s">
        <v>309</v>
      </c>
      <c r="J93" s="17">
        <f t="shared" si="17"/>
        <v>39</v>
      </c>
      <c r="K93" s="17" t="s">
        <v>821</v>
      </c>
      <c r="L93" s="19" t="s">
        <v>923</v>
      </c>
      <c r="N93" s="20" t="str">
        <f t="shared" si="12"/>
        <v>4 bataillonème régiment d'infanterie lourde d'Afrique</v>
      </c>
      <c r="O93" s="21">
        <f t="shared" si="13"/>
        <v>1915</v>
      </c>
      <c r="P93" s="20" t="str">
        <f t="shared" si="18"/>
        <v>1876</v>
      </c>
      <c r="Q93" s="20">
        <f t="shared" si="15"/>
        <v>39</v>
      </c>
      <c r="R93" s="20">
        <f t="shared" si="16"/>
        <v>39</v>
      </c>
      <c r="S93" s="46" t="str">
        <f t="shared" si="19"/>
        <v>suite de maladie contractée en service</v>
      </c>
    </row>
    <row r="94" spans="1:20" ht="27.95" customHeight="1">
      <c r="A94" s="19" t="s">
        <v>144</v>
      </c>
      <c r="B94" s="19" t="s">
        <v>72</v>
      </c>
      <c r="C94" s="34" t="s">
        <v>468</v>
      </c>
      <c r="D94" s="19" t="s">
        <v>294</v>
      </c>
      <c r="E94" s="19" t="s">
        <v>881</v>
      </c>
      <c r="F94" s="18">
        <v>5778</v>
      </c>
      <c r="G94" s="19" t="s">
        <v>462</v>
      </c>
      <c r="H94" s="19" t="s">
        <v>287</v>
      </c>
      <c r="I94" s="19" t="s">
        <v>859</v>
      </c>
      <c r="J94" s="17">
        <f t="shared" si="17"/>
        <v>26</v>
      </c>
      <c r="K94" s="17">
        <v>21</v>
      </c>
      <c r="L94" s="19" t="s">
        <v>916</v>
      </c>
      <c r="N94" s="20" t="str">
        <f t="shared" si="12"/>
        <v>21ème régiment d'infanterie coloniale</v>
      </c>
      <c r="O94" s="21">
        <f t="shared" si="13"/>
        <v>1915</v>
      </c>
      <c r="P94" s="20" t="str">
        <f t="shared" si="18"/>
        <v>1889</v>
      </c>
      <c r="Q94" s="20">
        <f t="shared" si="15"/>
        <v>26</v>
      </c>
      <c r="R94" s="20">
        <f t="shared" si="16"/>
        <v>26</v>
      </c>
      <c r="S94" s="20"/>
    </row>
    <row r="95" spans="1:20" ht="27.95" customHeight="1">
      <c r="A95" s="19" t="s">
        <v>77</v>
      </c>
      <c r="B95" s="19" t="s">
        <v>27</v>
      </c>
      <c r="C95" s="18" t="s">
        <v>378</v>
      </c>
      <c r="D95" s="19" t="s">
        <v>379</v>
      </c>
      <c r="E95" s="19" t="s">
        <v>301</v>
      </c>
      <c r="F95" s="18">
        <v>5796</v>
      </c>
      <c r="G95" s="19" t="s">
        <v>376</v>
      </c>
      <c r="H95" s="19" t="s">
        <v>377</v>
      </c>
      <c r="I95" s="19" t="s">
        <v>945</v>
      </c>
      <c r="J95" s="17">
        <f t="shared" si="17"/>
        <v>20</v>
      </c>
      <c r="K95" s="17">
        <v>26</v>
      </c>
      <c r="L95" s="19" t="s">
        <v>909</v>
      </c>
      <c r="N95" s="20" t="str">
        <f t="shared" si="12"/>
        <v>26ème régiment de chasseurs à Pieds</v>
      </c>
      <c r="O95" s="21">
        <f t="shared" si="13"/>
        <v>1915</v>
      </c>
      <c r="P95" s="20" t="str">
        <f t="shared" si="18"/>
        <v>1895</v>
      </c>
      <c r="Q95" s="20">
        <f t="shared" si="15"/>
        <v>20</v>
      </c>
      <c r="R95" s="20">
        <f t="shared" si="16"/>
        <v>20</v>
      </c>
      <c r="S95" s="20" t="str">
        <f>+"Suite de "&amp;I95</f>
        <v>Suite de blessures de guerre</v>
      </c>
    </row>
    <row r="96" spans="1:20" ht="27.95" customHeight="1">
      <c r="A96" s="19" t="s">
        <v>152</v>
      </c>
      <c r="B96" s="19" t="s">
        <v>43</v>
      </c>
      <c r="C96" s="22" t="s">
        <v>726</v>
      </c>
      <c r="D96" s="19" t="s">
        <v>772</v>
      </c>
      <c r="E96" s="19" t="s">
        <v>768</v>
      </c>
      <c r="F96" s="18">
        <v>5803</v>
      </c>
      <c r="G96" s="19" t="s">
        <v>727</v>
      </c>
      <c r="H96" s="19" t="s">
        <v>287</v>
      </c>
      <c r="I96" s="19" t="s">
        <v>859</v>
      </c>
      <c r="J96" s="17">
        <f t="shared" si="17"/>
        <v>21</v>
      </c>
      <c r="K96" s="17">
        <v>151</v>
      </c>
      <c r="L96" s="19" t="s">
        <v>920</v>
      </c>
      <c r="N96" s="20" t="str">
        <f t="shared" si="12"/>
        <v>151ème régiment d'infanterie</v>
      </c>
      <c r="O96" s="21">
        <f t="shared" si="13"/>
        <v>1915</v>
      </c>
      <c r="P96" s="20" t="str">
        <f t="shared" si="18"/>
        <v>1894</v>
      </c>
      <c r="Q96" s="20">
        <f t="shared" si="15"/>
        <v>21</v>
      </c>
      <c r="R96" s="20">
        <f t="shared" si="16"/>
        <v>21</v>
      </c>
      <c r="S96" s="20"/>
    </row>
    <row r="97" spans="1:20" ht="27.95" customHeight="1">
      <c r="A97" s="19" t="s">
        <v>252</v>
      </c>
      <c r="B97" s="19" t="s">
        <v>193</v>
      </c>
      <c r="C97" s="22" t="s">
        <v>559</v>
      </c>
      <c r="D97" s="19" t="s">
        <v>298</v>
      </c>
      <c r="E97" s="19" t="s">
        <v>301</v>
      </c>
      <c r="F97" s="18">
        <v>5827</v>
      </c>
      <c r="G97" s="19" t="s">
        <v>777</v>
      </c>
      <c r="H97" s="19" t="s">
        <v>511</v>
      </c>
      <c r="I97" s="19" t="s">
        <v>945</v>
      </c>
      <c r="J97" s="17">
        <f t="shared" si="17"/>
        <v>22</v>
      </c>
      <c r="K97" s="17">
        <v>175</v>
      </c>
      <c r="L97" s="19" t="s">
        <v>920</v>
      </c>
      <c r="N97" s="20" t="str">
        <f t="shared" si="12"/>
        <v>175ème régiment d'infanterie</v>
      </c>
      <c r="O97" s="21">
        <f t="shared" si="13"/>
        <v>1915</v>
      </c>
      <c r="P97" s="20" t="str">
        <f t="shared" si="18"/>
        <v>1893</v>
      </c>
      <c r="Q97" s="20">
        <f t="shared" si="15"/>
        <v>22</v>
      </c>
      <c r="R97" s="20">
        <f t="shared" ref="R97:R125" si="20">Q97</f>
        <v>22</v>
      </c>
      <c r="S97" s="20" t="str">
        <f t="shared" ref="S97:S98" si="21">+"Suite de "&amp;I97</f>
        <v>Suite de blessures de guerre</v>
      </c>
    </row>
    <row r="98" spans="1:20" ht="27.95" customHeight="1">
      <c r="A98" s="19" t="s">
        <v>105</v>
      </c>
      <c r="B98" s="19" t="s">
        <v>106</v>
      </c>
      <c r="C98" s="25" t="s">
        <v>658</v>
      </c>
      <c r="D98" s="19" t="s">
        <v>659</v>
      </c>
      <c r="E98" s="19" t="s">
        <v>364</v>
      </c>
      <c r="F98" s="18">
        <v>5875</v>
      </c>
      <c r="G98" s="19" t="s">
        <v>660</v>
      </c>
      <c r="H98" s="19" t="s">
        <v>299</v>
      </c>
      <c r="I98" s="19" t="s">
        <v>945</v>
      </c>
      <c r="J98" s="17">
        <f t="shared" si="17"/>
        <v>39</v>
      </c>
      <c r="K98" s="17">
        <v>66</v>
      </c>
      <c r="L98" s="19" t="s">
        <v>911</v>
      </c>
      <c r="M98" s="20" t="s">
        <v>661</v>
      </c>
      <c r="N98" s="20" t="str">
        <f t="shared" si="12"/>
        <v>66ème régiment de chasseurs</v>
      </c>
      <c r="O98" s="21">
        <f t="shared" si="13"/>
        <v>1916</v>
      </c>
      <c r="P98" s="20" t="str">
        <f t="shared" si="18"/>
        <v>1877</v>
      </c>
      <c r="Q98" s="20">
        <f t="shared" si="15"/>
        <v>39</v>
      </c>
      <c r="R98" s="20">
        <f t="shared" si="20"/>
        <v>39</v>
      </c>
      <c r="S98" s="20" t="str">
        <f t="shared" si="21"/>
        <v>Suite de blessures de guerre</v>
      </c>
    </row>
    <row r="99" spans="1:20" ht="27.95" customHeight="1">
      <c r="A99" s="19" t="s">
        <v>38</v>
      </c>
      <c r="B99" s="19" t="s">
        <v>39</v>
      </c>
      <c r="C99" s="23" t="s">
        <v>321</v>
      </c>
      <c r="D99" s="19" t="s">
        <v>294</v>
      </c>
      <c r="E99" s="19" t="s">
        <v>881</v>
      </c>
      <c r="F99" s="18">
        <v>5902</v>
      </c>
      <c r="G99" s="19" t="s">
        <v>320</v>
      </c>
      <c r="H99" s="19" t="s">
        <v>299</v>
      </c>
      <c r="I99" s="19" t="s">
        <v>859</v>
      </c>
      <c r="J99" s="17">
        <f t="shared" si="17"/>
        <v>23</v>
      </c>
      <c r="K99" s="17">
        <v>408</v>
      </c>
      <c r="L99" s="19" t="s">
        <v>920</v>
      </c>
      <c r="N99" s="20" t="str">
        <f t="shared" si="12"/>
        <v>408ème régiment d'infanterie</v>
      </c>
      <c r="O99" s="21">
        <f t="shared" si="13"/>
        <v>1916</v>
      </c>
      <c r="P99" s="20" t="str">
        <f t="shared" si="18"/>
        <v>1893</v>
      </c>
      <c r="Q99" s="20">
        <f t="shared" si="15"/>
        <v>23</v>
      </c>
      <c r="R99" s="20">
        <f t="shared" si="20"/>
        <v>23</v>
      </c>
      <c r="S99" s="20"/>
    </row>
    <row r="100" spans="1:20" ht="27.95" customHeight="1">
      <c r="A100" s="19" t="s">
        <v>175</v>
      </c>
      <c r="B100" s="19" t="s">
        <v>177</v>
      </c>
      <c r="C100" s="22" t="s">
        <v>498</v>
      </c>
      <c r="D100" s="19" t="s">
        <v>499</v>
      </c>
      <c r="E100" s="19" t="s">
        <v>881</v>
      </c>
      <c r="F100" s="18">
        <v>5912</v>
      </c>
      <c r="G100" s="19" t="s">
        <v>890</v>
      </c>
      <c r="H100" s="19" t="s">
        <v>299</v>
      </c>
      <c r="I100" s="19" t="s">
        <v>859</v>
      </c>
      <c r="J100" s="17">
        <f t="shared" si="17"/>
        <v>22</v>
      </c>
      <c r="K100" s="17">
        <v>409</v>
      </c>
      <c r="L100" s="19" t="s">
        <v>920</v>
      </c>
      <c r="N100" s="20" t="str">
        <f t="shared" si="12"/>
        <v>409ème régiment d'infanterie</v>
      </c>
      <c r="O100" s="21">
        <f t="shared" si="13"/>
        <v>1916</v>
      </c>
      <c r="P100" s="20" t="str">
        <f t="shared" si="18"/>
        <v>1894</v>
      </c>
      <c r="Q100" s="20">
        <f t="shared" si="15"/>
        <v>22</v>
      </c>
      <c r="R100" s="20">
        <f t="shared" si="20"/>
        <v>22</v>
      </c>
      <c r="S100" s="20"/>
    </row>
    <row r="101" spans="1:20" ht="27.95" customHeight="1">
      <c r="A101" s="19" t="s">
        <v>678</v>
      </c>
      <c r="B101" s="19" t="s">
        <v>679</v>
      </c>
      <c r="C101" s="22" t="s">
        <v>717</v>
      </c>
      <c r="D101" s="19" t="s">
        <v>294</v>
      </c>
      <c r="E101" s="19" t="s">
        <v>881</v>
      </c>
      <c r="F101" s="18">
        <v>5919</v>
      </c>
      <c r="G101" s="19" t="s">
        <v>718</v>
      </c>
      <c r="H101" s="19" t="s">
        <v>287</v>
      </c>
      <c r="I101" s="19" t="s">
        <v>945</v>
      </c>
      <c r="J101" s="17">
        <f t="shared" si="17"/>
        <v>33</v>
      </c>
      <c r="K101" s="17">
        <v>267</v>
      </c>
      <c r="L101" s="19" t="s">
        <v>920</v>
      </c>
      <c r="N101" s="20" t="str">
        <f t="shared" si="12"/>
        <v>267ème régiment d'infanterie</v>
      </c>
      <c r="O101" s="21">
        <f t="shared" si="13"/>
        <v>1916</v>
      </c>
      <c r="P101" s="20" t="str">
        <f t="shared" si="18"/>
        <v>1883</v>
      </c>
      <c r="Q101" s="20">
        <f t="shared" si="15"/>
        <v>33</v>
      </c>
      <c r="R101" s="20">
        <f t="shared" si="20"/>
        <v>33</v>
      </c>
      <c r="S101" s="20" t="str">
        <f t="shared" ref="S101:S102" si="22">+"Suite de "&amp;I101</f>
        <v>Suite de blessures de guerre</v>
      </c>
    </row>
    <row r="102" spans="1:20" s="33" customFormat="1" ht="27.95" customHeight="1">
      <c r="A102" s="19" t="s">
        <v>239</v>
      </c>
      <c r="B102" s="19" t="s">
        <v>18</v>
      </c>
      <c r="C102" s="22" t="s">
        <v>544</v>
      </c>
      <c r="D102" s="19" t="s">
        <v>763</v>
      </c>
      <c r="E102" s="19" t="s">
        <v>881</v>
      </c>
      <c r="F102" s="18">
        <v>5953</v>
      </c>
      <c r="G102" s="19" t="s">
        <v>545</v>
      </c>
      <c r="H102" s="19" t="s">
        <v>299</v>
      </c>
      <c r="I102" s="19" t="s">
        <v>945</v>
      </c>
      <c r="J102" s="17">
        <f t="shared" si="17"/>
        <v>22</v>
      </c>
      <c r="K102" s="17">
        <v>120</v>
      </c>
      <c r="L102" s="19" t="s">
        <v>920</v>
      </c>
      <c r="M102" s="20"/>
      <c r="N102" s="20" t="str">
        <f t="shared" si="12"/>
        <v>120ème régiment d'infanterie</v>
      </c>
      <c r="O102" s="21">
        <f t="shared" si="13"/>
        <v>1916</v>
      </c>
      <c r="P102" s="20" t="str">
        <f t="shared" si="18"/>
        <v>1894</v>
      </c>
      <c r="Q102" s="20">
        <f t="shared" si="15"/>
        <v>22</v>
      </c>
      <c r="R102" s="20">
        <f t="shared" si="20"/>
        <v>22</v>
      </c>
      <c r="S102" s="20" t="str">
        <f t="shared" si="22"/>
        <v>Suite de blessures de guerre</v>
      </c>
      <c r="T102" s="20"/>
    </row>
    <row r="103" spans="1:20" ht="27.95" customHeight="1">
      <c r="A103" s="19" t="s">
        <v>280</v>
      </c>
      <c r="B103" s="19" t="s">
        <v>19</v>
      </c>
      <c r="C103" s="22" t="s">
        <v>390</v>
      </c>
      <c r="D103" s="19" t="s">
        <v>391</v>
      </c>
      <c r="E103" s="19" t="s">
        <v>301</v>
      </c>
      <c r="F103" s="18">
        <v>5965</v>
      </c>
      <c r="G103" s="19" t="s">
        <v>392</v>
      </c>
      <c r="H103" s="19" t="s">
        <v>299</v>
      </c>
      <c r="I103" s="19" t="s">
        <v>859</v>
      </c>
      <c r="J103" s="17">
        <f t="shared" si="17"/>
        <v>30</v>
      </c>
      <c r="K103" s="17">
        <v>251</v>
      </c>
      <c r="L103" s="19" t="s">
        <v>920</v>
      </c>
      <c r="N103" s="20" t="str">
        <f t="shared" si="12"/>
        <v>251ème régiment d'infanterie</v>
      </c>
      <c r="O103" s="21">
        <f t="shared" si="13"/>
        <v>1916</v>
      </c>
      <c r="P103" s="20" t="str">
        <f t="shared" si="18"/>
        <v>1886</v>
      </c>
      <c r="Q103" s="20">
        <f t="shared" si="15"/>
        <v>30</v>
      </c>
      <c r="R103" s="20">
        <f t="shared" si="20"/>
        <v>30</v>
      </c>
      <c r="S103" s="20"/>
    </row>
    <row r="104" spans="1:20" ht="27.95" customHeight="1">
      <c r="A104" s="19" t="s">
        <v>673</v>
      </c>
      <c r="B104" s="19" t="s">
        <v>674</v>
      </c>
      <c r="C104" s="22" t="s">
        <v>675</v>
      </c>
      <c r="D104" s="19" t="s">
        <v>676</v>
      </c>
      <c r="E104" s="19" t="s">
        <v>287</v>
      </c>
      <c r="F104" s="18">
        <v>5967</v>
      </c>
      <c r="G104" s="19" t="s">
        <v>320</v>
      </c>
      <c r="H104" s="19" t="s">
        <v>299</v>
      </c>
      <c r="I104" s="19" t="s">
        <v>859</v>
      </c>
      <c r="J104" s="17">
        <f t="shared" si="17"/>
        <v>18</v>
      </c>
      <c r="K104" s="17">
        <v>2</v>
      </c>
      <c r="L104" s="19" t="s">
        <v>677</v>
      </c>
      <c r="N104" s="20" t="str">
        <f t="shared" si="12"/>
        <v>2ème régiment RMZT</v>
      </c>
      <c r="O104" s="21">
        <f t="shared" si="13"/>
        <v>1916</v>
      </c>
      <c r="P104" s="20" t="str">
        <f t="shared" si="18"/>
        <v>1898</v>
      </c>
      <c r="Q104" s="20">
        <f t="shared" si="15"/>
        <v>18</v>
      </c>
      <c r="R104" s="20">
        <f t="shared" si="20"/>
        <v>18</v>
      </c>
      <c r="S104" s="20"/>
    </row>
    <row r="105" spans="1:20" ht="27.95" customHeight="1">
      <c r="A105" s="19" t="s">
        <v>203</v>
      </c>
      <c r="B105" s="19" t="s">
        <v>119</v>
      </c>
      <c r="C105" s="22" t="s">
        <v>513</v>
      </c>
      <c r="D105" s="19" t="s">
        <v>294</v>
      </c>
      <c r="E105" s="19" t="s">
        <v>403</v>
      </c>
      <c r="F105" s="18">
        <v>5968</v>
      </c>
      <c r="G105" s="19" t="s">
        <v>514</v>
      </c>
      <c r="H105" s="19" t="s">
        <v>299</v>
      </c>
      <c r="I105" s="19" t="s">
        <v>859</v>
      </c>
      <c r="J105" s="17">
        <f t="shared" si="17"/>
        <v>22</v>
      </c>
      <c r="K105" s="17">
        <v>44</v>
      </c>
      <c r="L105" s="19" t="s">
        <v>920</v>
      </c>
      <c r="N105" s="20" t="str">
        <f t="shared" si="12"/>
        <v>44ème régiment d'infanterie</v>
      </c>
      <c r="O105" s="21">
        <f t="shared" si="13"/>
        <v>1916</v>
      </c>
      <c r="P105" s="20" t="str">
        <f t="shared" si="18"/>
        <v>1894</v>
      </c>
      <c r="Q105" s="20">
        <f t="shared" si="15"/>
        <v>22</v>
      </c>
      <c r="R105" s="20">
        <f t="shared" si="20"/>
        <v>22</v>
      </c>
      <c r="S105" s="20"/>
    </row>
    <row r="106" spans="1:20" ht="27.95" customHeight="1">
      <c r="A106" s="19" t="s">
        <v>168</v>
      </c>
      <c r="B106" s="19" t="s">
        <v>28</v>
      </c>
      <c r="C106" s="22" t="s">
        <v>595</v>
      </c>
      <c r="D106" s="19" t="s">
        <v>294</v>
      </c>
      <c r="E106" s="19" t="s">
        <v>403</v>
      </c>
      <c r="F106" s="18">
        <v>5969</v>
      </c>
      <c r="G106" s="19" t="s">
        <v>341</v>
      </c>
      <c r="H106" s="19" t="s">
        <v>299</v>
      </c>
      <c r="I106" s="19" t="s">
        <v>945</v>
      </c>
      <c r="J106" s="17">
        <f t="shared" si="17"/>
        <v>39</v>
      </c>
      <c r="K106" s="17">
        <v>267</v>
      </c>
      <c r="L106" s="19" t="s">
        <v>920</v>
      </c>
      <c r="N106" s="20" t="str">
        <f t="shared" si="12"/>
        <v>267ème régiment d'infanterie</v>
      </c>
      <c r="O106" s="21">
        <f t="shared" si="13"/>
        <v>1916</v>
      </c>
      <c r="P106" s="20" t="str">
        <f t="shared" si="18"/>
        <v>1877</v>
      </c>
      <c r="Q106" s="20">
        <f t="shared" si="15"/>
        <v>39</v>
      </c>
      <c r="R106" s="20">
        <f t="shared" si="20"/>
        <v>39</v>
      </c>
      <c r="S106" s="20" t="str">
        <f>+"Suite de "&amp;I106</f>
        <v>Suite de blessures de guerre</v>
      </c>
    </row>
    <row r="107" spans="1:20" ht="27.95" customHeight="1">
      <c r="A107" s="19" t="s">
        <v>234</v>
      </c>
      <c r="B107" s="19" t="s">
        <v>24</v>
      </c>
      <c r="C107" s="22" t="s">
        <v>625</v>
      </c>
      <c r="D107" s="19" t="s">
        <v>626</v>
      </c>
      <c r="E107" s="19" t="s">
        <v>377</v>
      </c>
      <c r="F107" s="18">
        <v>5989</v>
      </c>
      <c r="G107" s="19" t="s">
        <v>627</v>
      </c>
      <c r="H107" s="19" t="s">
        <v>299</v>
      </c>
      <c r="I107" s="19" t="s">
        <v>859</v>
      </c>
      <c r="J107" s="17">
        <f t="shared" si="17"/>
        <v>40</v>
      </c>
      <c r="K107" s="17">
        <v>267</v>
      </c>
      <c r="L107" s="19" t="s">
        <v>920</v>
      </c>
      <c r="M107" s="20" t="s">
        <v>661</v>
      </c>
      <c r="N107" s="20" t="str">
        <f t="shared" si="12"/>
        <v>267ème régiment d'infanterie</v>
      </c>
      <c r="O107" s="21">
        <f t="shared" si="13"/>
        <v>1916</v>
      </c>
      <c r="P107" s="20" t="str">
        <f t="shared" si="18"/>
        <v>1876</v>
      </c>
      <c r="Q107" s="20">
        <f t="shared" si="15"/>
        <v>40</v>
      </c>
      <c r="R107" s="20">
        <f t="shared" si="20"/>
        <v>40</v>
      </c>
      <c r="S107" s="20" t="s">
        <v>372</v>
      </c>
    </row>
    <row r="108" spans="1:20" ht="27.95" customHeight="1">
      <c r="A108" s="19" t="s">
        <v>408</v>
      </c>
      <c r="B108" s="19" t="s">
        <v>123</v>
      </c>
      <c r="C108" s="35" t="s">
        <v>318</v>
      </c>
      <c r="D108" s="19" t="s">
        <v>298</v>
      </c>
      <c r="E108" s="19" t="s">
        <v>301</v>
      </c>
      <c r="F108" s="18">
        <v>5994</v>
      </c>
      <c r="G108" s="19" t="s">
        <v>411</v>
      </c>
      <c r="H108" s="30" t="s">
        <v>299</v>
      </c>
      <c r="I108" s="19" t="s">
        <v>859</v>
      </c>
      <c r="J108" s="17">
        <f t="shared" ref="J108:J125" si="23">IF(F108="","",YEAR(F108)-RIGHT(C108,4))</f>
        <v>33</v>
      </c>
      <c r="K108" s="17">
        <v>155</v>
      </c>
      <c r="L108" s="19" t="s">
        <v>920</v>
      </c>
      <c r="N108" s="20" t="str">
        <f t="shared" si="12"/>
        <v>155ème régiment d'infanterie</v>
      </c>
      <c r="O108" s="21">
        <f t="shared" si="13"/>
        <v>1916</v>
      </c>
      <c r="P108" s="20" t="str">
        <f t="shared" ref="P108:P139" si="24">+RIGHT(C108,4)</f>
        <v>1883</v>
      </c>
      <c r="Q108" s="20">
        <f t="shared" si="15"/>
        <v>33</v>
      </c>
      <c r="R108" s="20">
        <f t="shared" si="20"/>
        <v>33</v>
      </c>
      <c r="S108" s="20" t="s">
        <v>372</v>
      </c>
    </row>
    <row r="109" spans="1:20" ht="27.95" customHeight="1">
      <c r="A109" s="19" t="s">
        <v>805</v>
      </c>
      <c r="B109" s="19" t="s">
        <v>20</v>
      </c>
      <c r="C109" s="18" t="s">
        <v>426</v>
      </c>
      <c r="D109" s="19" t="s">
        <v>294</v>
      </c>
      <c r="E109" s="19" t="s">
        <v>403</v>
      </c>
      <c r="F109" s="18">
        <v>5996</v>
      </c>
      <c r="G109" s="19" t="s">
        <v>427</v>
      </c>
      <c r="H109" s="19" t="s">
        <v>428</v>
      </c>
      <c r="I109" s="19" t="s">
        <v>945</v>
      </c>
      <c r="J109" s="17">
        <f t="shared" si="23"/>
        <v>28</v>
      </c>
      <c r="K109" s="17">
        <v>4</v>
      </c>
      <c r="L109" s="19" t="s">
        <v>926</v>
      </c>
      <c r="N109" s="20" t="str">
        <f t="shared" si="12"/>
        <v>4ème régiment de zouaves</v>
      </c>
      <c r="O109" s="21">
        <f t="shared" si="13"/>
        <v>1916</v>
      </c>
      <c r="P109" s="20" t="str">
        <f t="shared" si="24"/>
        <v>1888</v>
      </c>
      <c r="Q109" s="20">
        <f t="shared" si="15"/>
        <v>28</v>
      </c>
      <c r="R109" s="20">
        <f t="shared" si="20"/>
        <v>28</v>
      </c>
      <c r="S109" s="20" t="str">
        <f t="shared" ref="S109:S110" si="25">+"Suite de "&amp;I109</f>
        <v>Suite de blessures de guerre</v>
      </c>
    </row>
    <row r="110" spans="1:20" ht="27.95" customHeight="1">
      <c r="A110" s="19" t="s">
        <v>157</v>
      </c>
      <c r="B110" s="19" t="s">
        <v>17</v>
      </c>
      <c r="C110" s="22" t="s">
        <v>482</v>
      </c>
      <c r="D110" s="19" t="s">
        <v>483</v>
      </c>
      <c r="E110" s="19" t="s">
        <v>484</v>
      </c>
      <c r="F110" s="18">
        <v>6021</v>
      </c>
      <c r="G110" s="19" t="s">
        <v>875</v>
      </c>
      <c r="H110" s="19" t="s">
        <v>299</v>
      </c>
      <c r="I110" s="19" t="s">
        <v>945</v>
      </c>
      <c r="J110" s="17">
        <f t="shared" si="23"/>
        <v>23</v>
      </c>
      <c r="K110" s="17">
        <v>19</v>
      </c>
      <c r="L110" s="19" t="s">
        <v>909</v>
      </c>
      <c r="N110" s="20" t="str">
        <f t="shared" si="12"/>
        <v>19ème régiment de chasseurs à Pieds</v>
      </c>
      <c r="O110" s="21">
        <f t="shared" si="13"/>
        <v>1916</v>
      </c>
      <c r="P110" s="20" t="str">
        <f t="shared" si="24"/>
        <v>1893</v>
      </c>
      <c r="Q110" s="20">
        <f t="shared" si="15"/>
        <v>23</v>
      </c>
      <c r="R110" s="20">
        <f t="shared" si="20"/>
        <v>23</v>
      </c>
      <c r="S110" s="20" t="str">
        <f t="shared" si="25"/>
        <v>Suite de blessures de guerre</v>
      </c>
    </row>
    <row r="111" spans="1:20" ht="27.95" customHeight="1">
      <c r="A111" s="19" t="s">
        <v>172</v>
      </c>
      <c r="B111" s="19" t="s">
        <v>34</v>
      </c>
      <c r="C111" s="32" t="s">
        <v>817</v>
      </c>
      <c r="D111" s="19" t="s">
        <v>820</v>
      </c>
      <c r="E111" s="19" t="s">
        <v>819</v>
      </c>
      <c r="F111" s="47">
        <v>6034</v>
      </c>
      <c r="G111" s="19" t="s">
        <v>818</v>
      </c>
      <c r="H111" s="19" t="s">
        <v>819</v>
      </c>
      <c r="I111" s="45" t="s">
        <v>949</v>
      </c>
      <c r="J111" s="17">
        <f t="shared" si="23"/>
        <v>31</v>
      </c>
      <c r="K111" s="17">
        <v>99</v>
      </c>
      <c r="L111" s="19" t="s">
        <v>920</v>
      </c>
      <c r="N111" s="20" t="str">
        <f t="shared" si="12"/>
        <v>99ème régiment d'infanterie</v>
      </c>
      <c r="O111" s="21">
        <f t="shared" si="13"/>
        <v>1916</v>
      </c>
      <c r="P111" s="20" t="str">
        <f t="shared" si="24"/>
        <v>1885</v>
      </c>
      <c r="Q111" s="20">
        <f t="shared" si="15"/>
        <v>31</v>
      </c>
      <c r="R111" s="20">
        <f t="shared" si="20"/>
        <v>31</v>
      </c>
      <c r="S111" s="46" t="str">
        <f t="shared" ref="S111" si="26">+ "suite de "&amp;I111</f>
        <v>suite de maladie contractée en service( tuberculose)</v>
      </c>
    </row>
    <row r="112" spans="1:20" ht="27.95" customHeight="1">
      <c r="A112" s="19" t="s">
        <v>122</v>
      </c>
      <c r="B112" s="19" t="s">
        <v>16</v>
      </c>
      <c r="C112" s="18" t="s">
        <v>437</v>
      </c>
      <c r="D112" s="19" t="s">
        <v>438</v>
      </c>
      <c r="E112" s="19" t="s">
        <v>439</v>
      </c>
      <c r="F112" s="18">
        <v>6035</v>
      </c>
      <c r="G112" s="19" t="s">
        <v>440</v>
      </c>
      <c r="H112" s="19" t="s">
        <v>367</v>
      </c>
      <c r="I112" s="19" t="s">
        <v>859</v>
      </c>
      <c r="J112" s="17">
        <f t="shared" si="23"/>
        <v>39</v>
      </c>
      <c r="K112" s="17" t="s">
        <v>448</v>
      </c>
      <c r="L112" s="19" t="s">
        <v>446</v>
      </c>
      <c r="N112" s="20" t="str">
        <f t="shared" si="12"/>
        <v>de marcheème régiment légion étrangère</v>
      </c>
      <c r="O112" s="21">
        <f t="shared" si="13"/>
        <v>1916</v>
      </c>
      <c r="P112" s="20" t="str">
        <f t="shared" si="24"/>
        <v>1877</v>
      </c>
      <c r="Q112" s="20">
        <f t="shared" si="15"/>
        <v>39</v>
      </c>
      <c r="R112" s="20">
        <f t="shared" si="20"/>
        <v>39</v>
      </c>
      <c r="S112" s="20" t="s">
        <v>372</v>
      </c>
    </row>
    <row r="113" spans="1:19" ht="27.95" customHeight="1">
      <c r="A113" s="19" t="s">
        <v>227</v>
      </c>
      <c r="B113" s="19" t="s">
        <v>195</v>
      </c>
      <c r="C113" s="22" t="s">
        <v>531</v>
      </c>
      <c r="D113" s="19" t="s">
        <v>532</v>
      </c>
      <c r="E113" s="19" t="s">
        <v>301</v>
      </c>
      <c r="F113" s="18">
        <v>6046</v>
      </c>
      <c r="G113" s="19" t="s">
        <v>842</v>
      </c>
      <c r="H113" s="19" t="s">
        <v>367</v>
      </c>
      <c r="I113" s="19" t="s">
        <v>858</v>
      </c>
      <c r="J113" s="17">
        <f t="shared" si="23"/>
        <v>32</v>
      </c>
      <c r="K113" s="17">
        <v>23</v>
      </c>
      <c r="L113" s="19" t="s">
        <v>916</v>
      </c>
      <c r="N113" s="20" t="str">
        <f t="shared" si="12"/>
        <v>23ème régiment d'infanterie coloniale</v>
      </c>
      <c r="O113" s="21">
        <f t="shared" si="13"/>
        <v>1916</v>
      </c>
      <c r="P113" s="20" t="str">
        <f t="shared" si="24"/>
        <v>1884</v>
      </c>
      <c r="Q113" s="20">
        <f t="shared" si="15"/>
        <v>32</v>
      </c>
      <c r="R113" s="20">
        <f t="shared" si="20"/>
        <v>32</v>
      </c>
      <c r="S113" s="20"/>
    </row>
    <row r="114" spans="1:19" ht="27.95" customHeight="1">
      <c r="A114" s="19" t="s">
        <v>194</v>
      </c>
      <c r="B114" s="19" t="s">
        <v>195</v>
      </c>
      <c r="C114" s="22" t="s">
        <v>502</v>
      </c>
      <c r="D114" s="19" t="s">
        <v>294</v>
      </c>
      <c r="E114" s="19" t="s">
        <v>403</v>
      </c>
      <c r="F114" s="18">
        <v>6057</v>
      </c>
      <c r="G114" s="19" t="s">
        <v>320</v>
      </c>
      <c r="H114" s="19" t="s">
        <v>299</v>
      </c>
      <c r="I114" s="19" t="s">
        <v>858</v>
      </c>
      <c r="J114" s="17">
        <f t="shared" si="23"/>
        <v>38</v>
      </c>
      <c r="K114" s="17">
        <v>317</v>
      </c>
      <c r="L114" s="19" t="s">
        <v>920</v>
      </c>
      <c r="N114" s="20" t="str">
        <f t="shared" si="12"/>
        <v>317ème régiment d'infanterie</v>
      </c>
      <c r="O114" s="21">
        <f t="shared" si="13"/>
        <v>1916</v>
      </c>
      <c r="P114" s="20" t="str">
        <f t="shared" si="24"/>
        <v>1878</v>
      </c>
      <c r="Q114" s="20">
        <f t="shared" si="15"/>
        <v>38</v>
      </c>
      <c r="R114" s="20">
        <f t="shared" si="20"/>
        <v>38</v>
      </c>
      <c r="S114" s="20"/>
    </row>
    <row r="115" spans="1:19" ht="27.95" customHeight="1">
      <c r="A115" s="19" t="s">
        <v>79</v>
      </c>
      <c r="B115" s="19" t="s">
        <v>51</v>
      </c>
      <c r="C115" s="18" t="s">
        <v>386</v>
      </c>
      <c r="D115" s="19" t="s">
        <v>335</v>
      </c>
      <c r="E115" s="19" t="s">
        <v>347</v>
      </c>
      <c r="F115" s="18">
        <v>6059</v>
      </c>
      <c r="G115" s="19" t="s">
        <v>384</v>
      </c>
      <c r="H115" s="19" t="s">
        <v>385</v>
      </c>
      <c r="I115" s="19" t="s">
        <v>859</v>
      </c>
      <c r="J115" s="17">
        <f t="shared" si="23"/>
        <v>38</v>
      </c>
      <c r="K115" s="17">
        <v>13</v>
      </c>
      <c r="L115" s="19" t="s">
        <v>909</v>
      </c>
      <c r="N115" s="20" t="str">
        <f t="shared" si="12"/>
        <v>13ème régiment de chasseurs à Pieds</v>
      </c>
      <c r="O115" s="21">
        <f t="shared" si="13"/>
        <v>1916</v>
      </c>
      <c r="P115" s="20" t="str">
        <f t="shared" si="24"/>
        <v>1878</v>
      </c>
      <c r="Q115" s="20">
        <f t="shared" si="15"/>
        <v>38</v>
      </c>
      <c r="R115" s="20">
        <f t="shared" si="20"/>
        <v>38</v>
      </c>
      <c r="S115" s="20" t="s">
        <v>372</v>
      </c>
    </row>
    <row r="116" spans="1:19" ht="27.95" customHeight="1">
      <c r="A116" s="19" t="s">
        <v>246</v>
      </c>
      <c r="B116" s="19" t="s">
        <v>17</v>
      </c>
      <c r="C116" s="22" t="s">
        <v>628</v>
      </c>
      <c r="D116" s="19" t="s">
        <v>431</v>
      </c>
      <c r="E116" s="19" t="s">
        <v>432</v>
      </c>
      <c r="F116" s="18">
        <v>6059</v>
      </c>
      <c r="G116" s="19" t="s">
        <v>880</v>
      </c>
      <c r="H116" s="19" t="s">
        <v>299</v>
      </c>
      <c r="I116" s="19" t="s">
        <v>859</v>
      </c>
      <c r="J116" s="17">
        <f t="shared" si="23"/>
        <v>29</v>
      </c>
      <c r="K116" s="17">
        <v>82</v>
      </c>
      <c r="L116" s="19" t="s">
        <v>920</v>
      </c>
      <c r="N116" s="20" t="str">
        <f t="shared" si="12"/>
        <v>82ème régiment d'infanterie</v>
      </c>
      <c r="O116" s="21">
        <f t="shared" si="13"/>
        <v>1916</v>
      </c>
      <c r="P116" s="20" t="str">
        <f t="shared" si="24"/>
        <v>1887</v>
      </c>
      <c r="Q116" s="20">
        <f t="shared" si="15"/>
        <v>29</v>
      </c>
      <c r="R116" s="20">
        <f t="shared" si="20"/>
        <v>29</v>
      </c>
      <c r="S116" s="20" t="s">
        <v>372</v>
      </c>
    </row>
    <row r="117" spans="1:19" ht="27.95" customHeight="1">
      <c r="A117" s="19" t="s">
        <v>94</v>
      </c>
      <c r="B117" s="19" t="s">
        <v>30</v>
      </c>
      <c r="C117" s="18" t="s">
        <v>413</v>
      </c>
      <c r="D117" s="19" t="s">
        <v>414</v>
      </c>
      <c r="E117" s="19" t="s">
        <v>301</v>
      </c>
      <c r="F117" s="18">
        <v>6094</v>
      </c>
      <c r="G117" s="19" t="s">
        <v>412</v>
      </c>
      <c r="H117" s="19" t="s">
        <v>367</v>
      </c>
      <c r="I117" s="19" t="s">
        <v>945</v>
      </c>
      <c r="J117" s="17">
        <f t="shared" si="23"/>
        <v>33</v>
      </c>
      <c r="K117" s="17">
        <v>328</v>
      </c>
      <c r="L117" s="19" t="s">
        <v>920</v>
      </c>
      <c r="N117" s="20" t="str">
        <f t="shared" si="12"/>
        <v>328ème régiment d'infanterie</v>
      </c>
      <c r="O117" s="21">
        <f t="shared" si="13"/>
        <v>1916</v>
      </c>
      <c r="P117" s="20" t="str">
        <f t="shared" si="24"/>
        <v>1883</v>
      </c>
      <c r="Q117" s="20">
        <f t="shared" si="15"/>
        <v>33</v>
      </c>
      <c r="R117" s="20">
        <f t="shared" si="20"/>
        <v>33</v>
      </c>
      <c r="S117" s="20" t="str">
        <f>+"Suite de "&amp;I117</f>
        <v>Suite de blessures de guerre</v>
      </c>
    </row>
    <row r="118" spans="1:19" ht="27.95" customHeight="1">
      <c r="A118" s="19" t="s">
        <v>247</v>
      </c>
      <c r="B118" s="19" t="s">
        <v>25</v>
      </c>
      <c r="C118" s="17" t="s">
        <v>629</v>
      </c>
      <c r="D118" s="19" t="s">
        <v>298</v>
      </c>
      <c r="E118" s="19" t="s">
        <v>301</v>
      </c>
      <c r="F118" s="18">
        <v>6095</v>
      </c>
      <c r="G118" s="19" t="s">
        <v>412</v>
      </c>
      <c r="H118" s="19" t="s">
        <v>367</v>
      </c>
      <c r="I118" s="19" t="s">
        <v>859</v>
      </c>
      <c r="J118" s="17">
        <f t="shared" si="23"/>
        <v>22</v>
      </c>
      <c r="K118" s="17">
        <v>120</v>
      </c>
      <c r="L118" s="19" t="s">
        <v>920</v>
      </c>
      <c r="N118" s="20" t="str">
        <f t="shared" si="12"/>
        <v>120ème régiment d'infanterie</v>
      </c>
      <c r="O118" s="21">
        <f t="shared" si="13"/>
        <v>1916</v>
      </c>
      <c r="P118" s="20" t="str">
        <f t="shared" si="24"/>
        <v>1894</v>
      </c>
      <c r="Q118" s="20">
        <f t="shared" si="15"/>
        <v>22</v>
      </c>
      <c r="R118" s="20">
        <f t="shared" si="20"/>
        <v>22</v>
      </c>
      <c r="S118" s="20" t="s">
        <v>372</v>
      </c>
    </row>
    <row r="119" spans="1:19" ht="27.95" customHeight="1">
      <c r="A119" s="19" t="s">
        <v>409</v>
      </c>
      <c r="B119" s="19" t="s">
        <v>30</v>
      </c>
      <c r="C119" s="23" t="s">
        <v>317</v>
      </c>
      <c r="D119" s="19" t="s">
        <v>298</v>
      </c>
      <c r="E119" s="19" t="s">
        <v>301</v>
      </c>
      <c r="F119" s="18">
        <v>6102</v>
      </c>
      <c r="G119" s="19" t="s">
        <v>316</v>
      </c>
      <c r="H119" s="19" t="s">
        <v>307</v>
      </c>
      <c r="I119" s="19" t="s">
        <v>859</v>
      </c>
      <c r="J119" s="17">
        <f t="shared" si="23"/>
        <v>23</v>
      </c>
      <c r="K119" s="17">
        <v>31</v>
      </c>
      <c r="L119" s="19" t="s">
        <v>920</v>
      </c>
      <c r="N119" s="20" t="str">
        <f t="shared" si="12"/>
        <v>31ème régiment d'infanterie</v>
      </c>
      <c r="O119" s="21">
        <f t="shared" si="13"/>
        <v>1916</v>
      </c>
      <c r="P119" s="20" t="str">
        <f t="shared" si="24"/>
        <v>1893</v>
      </c>
      <c r="Q119" s="20">
        <f t="shared" si="15"/>
        <v>23</v>
      </c>
      <c r="R119" s="20">
        <f t="shared" si="20"/>
        <v>23</v>
      </c>
      <c r="S119" s="20" t="s">
        <v>372</v>
      </c>
    </row>
    <row r="120" spans="1:19" ht="27.95" customHeight="1">
      <c r="A120" s="19" t="s">
        <v>12</v>
      </c>
      <c r="B120" s="19" t="s">
        <v>22</v>
      </c>
      <c r="C120" s="23" t="s">
        <v>308</v>
      </c>
      <c r="D120" s="19" t="s">
        <v>304</v>
      </c>
      <c r="E120" s="19" t="s">
        <v>403</v>
      </c>
      <c r="F120" s="18">
        <v>6114</v>
      </c>
      <c r="G120" s="19" t="s">
        <v>795</v>
      </c>
      <c r="H120" s="19" t="s">
        <v>307</v>
      </c>
      <c r="I120" s="19" t="s">
        <v>859</v>
      </c>
      <c r="J120" s="17">
        <f t="shared" si="23"/>
        <v>26</v>
      </c>
      <c r="K120" s="17">
        <v>48</v>
      </c>
      <c r="L120" s="19" t="s">
        <v>909</v>
      </c>
      <c r="N120" s="20" t="str">
        <f t="shared" si="12"/>
        <v>48ème régiment de chasseurs à Pieds</v>
      </c>
      <c r="O120" s="21">
        <f t="shared" si="13"/>
        <v>1916</v>
      </c>
      <c r="P120" s="20" t="str">
        <f t="shared" si="24"/>
        <v>1890</v>
      </c>
      <c r="Q120" s="20">
        <f t="shared" si="15"/>
        <v>26</v>
      </c>
      <c r="R120" s="20">
        <f t="shared" si="20"/>
        <v>26</v>
      </c>
      <c r="S120" s="20" t="s">
        <v>372</v>
      </c>
    </row>
    <row r="121" spans="1:19" ht="27.95" customHeight="1">
      <c r="A121" s="19" t="s">
        <v>801</v>
      </c>
      <c r="B121" s="19" t="s">
        <v>21</v>
      </c>
      <c r="C121" s="23" t="s">
        <v>330</v>
      </c>
      <c r="D121" s="19" t="s">
        <v>331</v>
      </c>
      <c r="E121" s="19" t="s">
        <v>332</v>
      </c>
      <c r="F121" s="18">
        <v>6124</v>
      </c>
      <c r="G121" s="19" t="s">
        <v>667</v>
      </c>
      <c r="H121" s="19" t="s">
        <v>287</v>
      </c>
      <c r="I121" s="19" t="s">
        <v>859</v>
      </c>
      <c r="J121" s="17">
        <f t="shared" si="23"/>
        <v>41</v>
      </c>
      <c r="K121" s="17">
        <v>183</v>
      </c>
      <c r="L121" s="19" t="s">
        <v>920</v>
      </c>
      <c r="N121" s="20" t="str">
        <f t="shared" si="12"/>
        <v>183ème régiment d'infanterie</v>
      </c>
      <c r="O121" s="21">
        <f t="shared" si="13"/>
        <v>1916</v>
      </c>
      <c r="P121" s="20" t="str">
        <f t="shared" si="24"/>
        <v>1875</v>
      </c>
      <c r="Q121" s="20">
        <f t="shared" si="15"/>
        <v>41</v>
      </c>
      <c r="R121" s="20">
        <f t="shared" si="20"/>
        <v>41</v>
      </c>
      <c r="S121" s="20" t="s">
        <v>372</v>
      </c>
    </row>
    <row r="122" spans="1:19" ht="27.95" customHeight="1">
      <c r="A122" s="19" t="s">
        <v>44</v>
      </c>
      <c r="B122" s="19" t="s">
        <v>43</v>
      </c>
      <c r="C122" s="23" t="s">
        <v>325</v>
      </c>
      <c r="D122" s="19" t="s">
        <v>763</v>
      </c>
      <c r="E122" s="19" t="s">
        <v>403</v>
      </c>
      <c r="F122" s="18">
        <v>6128</v>
      </c>
      <c r="G122" s="19" t="s">
        <v>316</v>
      </c>
      <c r="H122" s="19" t="s">
        <v>307</v>
      </c>
      <c r="I122" s="19" t="s">
        <v>859</v>
      </c>
      <c r="J122" s="17">
        <f t="shared" si="23"/>
        <v>17</v>
      </c>
      <c r="K122" s="17">
        <v>72</v>
      </c>
      <c r="L122" s="19" t="s">
        <v>924</v>
      </c>
      <c r="N122" s="20" t="str">
        <f t="shared" si="12"/>
        <v xml:space="preserve">72ème régiment d'infanterie </v>
      </c>
      <c r="O122" s="21">
        <f t="shared" si="13"/>
        <v>1916</v>
      </c>
      <c r="P122" s="20" t="str">
        <f t="shared" si="24"/>
        <v>1899</v>
      </c>
      <c r="Q122" s="20">
        <f t="shared" si="15"/>
        <v>17</v>
      </c>
      <c r="R122" s="20">
        <f t="shared" si="20"/>
        <v>17</v>
      </c>
      <c r="S122" s="20" t="s">
        <v>372</v>
      </c>
    </row>
    <row r="123" spans="1:19" ht="27.95" customHeight="1">
      <c r="A123" s="19" t="s">
        <v>212</v>
      </c>
      <c r="B123" s="19" t="s">
        <v>60</v>
      </c>
      <c r="C123" s="22" t="s">
        <v>521</v>
      </c>
      <c r="D123" s="19" t="s">
        <v>298</v>
      </c>
      <c r="E123" s="19" t="s">
        <v>301</v>
      </c>
      <c r="F123" s="18">
        <v>6130</v>
      </c>
      <c r="G123" s="19" t="s">
        <v>316</v>
      </c>
      <c r="H123" s="19" t="s">
        <v>367</v>
      </c>
      <c r="I123" s="19" t="s">
        <v>859</v>
      </c>
      <c r="J123" s="17">
        <f t="shared" si="23"/>
        <v>37</v>
      </c>
      <c r="K123" s="17">
        <v>76</v>
      </c>
      <c r="L123" s="19" t="s">
        <v>920</v>
      </c>
      <c r="N123" s="20" t="str">
        <f t="shared" si="12"/>
        <v>76ème régiment d'infanterie</v>
      </c>
      <c r="O123" s="21">
        <f t="shared" si="13"/>
        <v>1916</v>
      </c>
      <c r="P123" s="20" t="str">
        <f t="shared" si="24"/>
        <v>1879</v>
      </c>
      <c r="Q123" s="20">
        <f t="shared" si="15"/>
        <v>37</v>
      </c>
      <c r="R123" s="20">
        <f t="shared" si="20"/>
        <v>37</v>
      </c>
      <c r="S123" s="20" t="s">
        <v>372</v>
      </c>
    </row>
    <row r="124" spans="1:19" ht="27.95" customHeight="1">
      <c r="A124" s="19" t="s">
        <v>145</v>
      </c>
      <c r="B124" s="19" t="s">
        <v>146</v>
      </c>
      <c r="C124" s="22" t="s">
        <v>463</v>
      </c>
      <c r="D124" s="19" t="s">
        <v>464</v>
      </c>
      <c r="E124" s="19" t="s">
        <v>403</v>
      </c>
      <c r="F124" s="18">
        <v>6132</v>
      </c>
      <c r="G124" s="19" t="s">
        <v>465</v>
      </c>
      <c r="H124" s="19" t="s">
        <v>367</v>
      </c>
      <c r="I124" s="19" t="s">
        <v>859</v>
      </c>
      <c r="J124" s="17">
        <f t="shared" si="23"/>
        <v>22</v>
      </c>
      <c r="K124" s="17">
        <v>66</v>
      </c>
      <c r="L124" s="19" t="s">
        <v>920</v>
      </c>
      <c r="N124" s="20" t="str">
        <f t="shared" si="12"/>
        <v>66ème régiment d'infanterie</v>
      </c>
      <c r="O124" s="21">
        <f t="shared" si="13"/>
        <v>1916</v>
      </c>
      <c r="P124" s="20" t="str">
        <f t="shared" si="24"/>
        <v>1894</v>
      </c>
      <c r="Q124" s="20">
        <f t="shared" si="15"/>
        <v>22</v>
      </c>
      <c r="R124" s="20">
        <f t="shared" si="20"/>
        <v>22</v>
      </c>
      <c r="S124" s="20" t="s">
        <v>372</v>
      </c>
    </row>
    <row r="125" spans="1:19" ht="27.95" customHeight="1">
      <c r="A125" s="19" t="s">
        <v>153</v>
      </c>
      <c r="B125" s="19" t="s">
        <v>18</v>
      </c>
      <c r="C125" s="22" t="s">
        <v>478</v>
      </c>
      <c r="D125" s="19" t="s">
        <v>298</v>
      </c>
      <c r="E125" s="19" t="s">
        <v>301</v>
      </c>
      <c r="F125" s="18">
        <v>6147</v>
      </c>
      <c r="G125" s="19" t="s">
        <v>412</v>
      </c>
      <c r="H125" s="19" t="s">
        <v>367</v>
      </c>
      <c r="I125" s="19" t="s">
        <v>859</v>
      </c>
      <c r="J125" s="17">
        <f t="shared" si="23"/>
        <v>22</v>
      </c>
      <c r="K125" s="17">
        <v>128</v>
      </c>
      <c r="L125" s="19" t="s">
        <v>920</v>
      </c>
      <c r="N125" s="20" t="str">
        <f t="shared" si="12"/>
        <v>128ème régiment d'infanterie</v>
      </c>
      <c r="O125" s="21">
        <f t="shared" si="13"/>
        <v>1916</v>
      </c>
      <c r="P125" s="20" t="str">
        <f t="shared" si="24"/>
        <v>1894</v>
      </c>
      <c r="Q125" s="20">
        <f t="shared" si="15"/>
        <v>22</v>
      </c>
      <c r="R125" s="20">
        <f t="shared" si="20"/>
        <v>22</v>
      </c>
      <c r="S125" s="20" t="s">
        <v>372</v>
      </c>
    </row>
    <row r="126" spans="1:19" ht="27.95" customHeight="1">
      <c r="A126" s="19" t="s">
        <v>670</v>
      </c>
      <c r="B126" s="19" t="s">
        <v>671</v>
      </c>
      <c r="C126" s="22" t="s">
        <v>895</v>
      </c>
      <c r="D126" s="19" t="s">
        <v>298</v>
      </c>
      <c r="E126" s="19" t="s">
        <v>301</v>
      </c>
      <c r="F126" s="18">
        <v>5466</v>
      </c>
      <c r="G126" s="19" t="s">
        <v>896</v>
      </c>
      <c r="H126" s="19" t="s">
        <v>367</v>
      </c>
      <c r="I126" s="19" t="s">
        <v>859</v>
      </c>
      <c r="J126" s="17">
        <v>26</v>
      </c>
      <c r="K126" s="17">
        <v>10</v>
      </c>
      <c r="L126" s="19" t="s">
        <v>672</v>
      </c>
      <c r="N126" s="20" t="str">
        <f t="shared" si="12"/>
        <v>10ème régiment hussards</v>
      </c>
      <c r="O126" s="21">
        <f t="shared" si="13"/>
        <v>1914</v>
      </c>
      <c r="P126" s="20" t="str">
        <f t="shared" si="24"/>
        <v>1893</v>
      </c>
      <c r="Q126" s="20">
        <f t="shared" si="15"/>
        <v>21</v>
      </c>
      <c r="S126" s="20"/>
    </row>
    <row r="127" spans="1:19" ht="27.95" customHeight="1">
      <c r="A127" s="19" t="s">
        <v>224</v>
      </c>
      <c r="B127" s="19" t="s">
        <v>27</v>
      </c>
      <c r="C127" s="22" t="s">
        <v>528</v>
      </c>
      <c r="D127" s="19" t="s">
        <v>298</v>
      </c>
      <c r="E127" s="19" t="s">
        <v>301</v>
      </c>
      <c r="F127" s="18">
        <v>6210</v>
      </c>
      <c r="G127" s="19" t="s">
        <v>529</v>
      </c>
      <c r="H127" s="19" t="s">
        <v>299</v>
      </c>
      <c r="I127" s="19" t="s">
        <v>859</v>
      </c>
      <c r="J127" s="17">
        <f t="shared" ref="J127:J158" si="27">IF(F127="","",YEAR(F127)-RIGHT(C127,4))</f>
        <v>20</v>
      </c>
      <c r="K127" s="17">
        <v>341</v>
      </c>
      <c r="L127" s="19" t="s">
        <v>920</v>
      </c>
      <c r="M127" s="20" t="s">
        <v>661</v>
      </c>
      <c r="N127" s="20" t="str">
        <f t="shared" si="12"/>
        <v>341ème régiment d'infanterie</v>
      </c>
      <c r="O127" s="21">
        <f t="shared" si="13"/>
        <v>1916</v>
      </c>
      <c r="P127" s="20" t="str">
        <f t="shared" si="24"/>
        <v>1896</v>
      </c>
      <c r="Q127" s="20">
        <f t="shared" si="15"/>
        <v>20</v>
      </c>
      <c r="R127" s="20">
        <f t="shared" ref="R127:R171" si="28">Q127</f>
        <v>20</v>
      </c>
      <c r="S127" s="20"/>
    </row>
    <row r="128" spans="1:19" ht="27.95" customHeight="1">
      <c r="A128" s="19" t="s">
        <v>89</v>
      </c>
      <c r="B128" s="19" t="s">
        <v>21</v>
      </c>
      <c r="C128" s="18" t="s">
        <v>402</v>
      </c>
      <c r="D128" s="19" t="s">
        <v>298</v>
      </c>
      <c r="E128" s="19" t="s">
        <v>301</v>
      </c>
      <c r="F128" s="18">
        <v>6214</v>
      </c>
      <c r="G128" s="19" t="s">
        <v>294</v>
      </c>
      <c r="H128" s="19" t="s">
        <v>403</v>
      </c>
      <c r="I128" s="19" t="s">
        <v>945</v>
      </c>
      <c r="J128" s="17">
        <f t="shared" si="27"/>
        <v>31</v>
      </c>
      <c r="K128" s="17">
        <v>59</v>
      </c>
      <c r="L128" s="19" t="s">
        <v>920</v>
      </c>
      <c r="N128" s="20" t="str">
        <f t="shared" si="12"/>
        <v>59ème régiment d'infanterie</v>
      </c>
      <c r="O128" s="21">
        <f t="shared" si="13"/>
        <v>1917</v>
      </c>
      <c r="P128" s="20" t="str">
        <f t="shared" si="24"/>
        <v>1886</v>
      </c>
      <c r="Q128" s="20">
        <f t="shared" si="15"/>
        <v>31</v>
      </c>
      <c r="R128" s="20">
        <f t="shared" si="28"/>
        <v>31</v>
      </c>
      <c r="S128" s="20" t="str">
        <f>+"Suite de "&amp;I128</f>
        <v>Suite de blessures de guerre</v>
      </c>
    </row>
    <row r="129" spans="1:20" ht="27.95" customHeight="1">
      <c r="A129" s="19" t="s">
        <v>150</v>
      </c>
      <c r="B129" s="19" t="s">
        <v>20</v>
      </c>
      <c r="C129" s="22" t="s">
        <v>469</v>
      </c>
      <c r="D129" s="19" t="s">
        <v>470</v>
      </c>
      <c r="E129" s="19" t="s">
        <v>471</v>
      </c>
      <c r="F129" s="18">
        <v>6250</v>
      </c>
      <c r="G129" s="19" t="s">
        <v>472</v>
      </c>
      <c r="H129" s="19" t="s">
        <v>287</v>
      </c>
      <c r="I129" s="19" t="s">
        <v>473</v>
      </c>
      <c r="J129" s="17">
        <f t="shared" si="27"/>
        <v>35</v>
      </c>
      <c r="K129" s="17">
        <v>5</v>
      </c>
      <c r="L129" s="19" t="s">
        <v>917</v>
      </c>
      <c r="N129" s="20" t="str">
        <f t="shared" ref="N129:N192" si="29">+K129&amp;"ème régiment "&amp;L129</f>
        <v>5ème régiment des dragons</v>
      </c>
      <c r="O129" s="21">
        <f t="shared" ref="O129:O192" si="30">YEAR(F129)</f>
        <v>1917</v>
      </c>
      <c r="P129" s="20" t="str">
        <f t="shared" si="24"/>
        <v>1882</v>
      </c>
      <c r="Q129" s="20">
        <f t="shared" ref="Q129:Q192" si="31">+O129-P129</f>
        <v>35</v>
      </c>
      <c r="R129" s="20">
        <f t="shared" si="28"/>
        <v>35</v>
      </c>
      <c r="S129" s="20"/>
    </row>
    <row r="130" spans="1:20" ht="27.95" customHeight="1">
      <c r="A130" s="19" t="s">
        <v>158</v>
      </c>
      <c r="B130" s="19" t="s">
        <v>30</v>
      </c>
      <c r="C130" s="22" t="s">
        <v>485</v>
      </c>
      <c r="D130" s="19" t="s">
        <v>294</v>
      </c>
      <c r="E130" s="19" t="s">
        <v>403</v>
      </c>
      <c r="F130" s="18">
        <v>6256</v>
      </c>
      <c r="G130" s="19" t="s">
        <v>879</v>
      </c>
      <c r="H130" s="19" t="s">
        <v>287</v>
      </c>
      <c r="I130" s="19" t="s">
        <v>859</v>
      </c>
      <c r="J130" s="17">
        <f t="shared" si="27"/>
        <v>26</v>
      </c>
      <c r="K130" s="17">
        <v>17</v>
      </c>
      <c r="L130" s="19" t="s">
        <v>901</v>
      </c>
      <c r="N130" s="20" t="str">
        <f t="shared" si="29"/>
        <v>17ème régiment d'artillerie</v>
      </c>
      <c r="O130" s="21">
        <f t="shared" si="30"/>
        <v>1917</v>
      </c>
      <c r="P130" s="20" t="str">
        <f t="shared" si="24"/>
        <v>1891</v>
      </c>
      <c r="Q130" s="20">
        <f t="shared" si="31"/>
        <v>26</v>
      </c>
      <c r="R130" s="20">
        <f t="shared" si="28"/>
        <v>26</v>
      </c>
      <c r="S130" s="20"/>
    </row>
    <row r="131" spans="1:20" ht="27.95" customHeight="1">
      <c r="A131" s="19" t="s">
        <v>81</v>
      </c>
      <c r="B131" s="19" t="s">
        <v>17</v>
      </c>
      <c r="C131" s="23" t="s">
        <v>353</v>
      </c>
      <c r="D131" s="19" t="s">
        <v>668</v>
      </c>
      <c r="E131" s="19" t="s">
        <v>849</v>
      </c>
      <c r="F131" s="18">
        <v>6265</v>
      </c>
      <c r="G131" s="19" t="s">
        <v>840</v>
      </c>
      <c r="H131" s="19" t="s">
        <v>299</v>
      </c>
      <c r="I131" s="19" t="s">
        <v>859</v>
      </c>
      <c r="J131" s="17">
        <f t="shared" si="27"/>
        <v>35</v>
      </c>
      <c r="K131" s="17">
        <v>276</v>
      </c>
      <c r="L131" s="19" t="s">
        <v>920</v>
      </c>
      <c r="N131" s="20" t="str">
        <f t="shared" si="29"/>
        <v>276ème régiment d'infanterie</v>
      </c>
      <c r="O131" s="21">
        <f t="shared" si="30"/>
        <v>1917</v>
      </c>
      <c r="P131" s="20" t="str">
        <f t="shared" si="24"/>
        <v>1882</v>
      </c>
      <c r="Q131" s="20">
        <f t="shared" si="31"/>
        <v>35</v>
      </c>
      <c r="R131" s="20">
        <f t="shared" si="28"/>
        <v>35</v>
      </c>
      <c r="S131" s="20"/>
    </row>
    <row r="132" spans="1:20" ht="27.95" customHeight="1">
      <c r="A132" s="19" t="s">
        <v>83</v>
      </c>
      <c r="B132" s="19" t="s">
        <v>24</v>
      </c>
      <c r="C132" s="18" t="s">
        <v>720</v>
      </c>
      <c r="D132" s="19" t="s">
        <v>721</v>
      </c>
      <c r="E132" s="19" t="s">
        <v>403</v>
      </c>
      <c r="F132" s="18">
        <v>6316</v>
      </c>
      <c r="G132" s="19" t="s">
        <v>769</v>
      </c>
      <c r="H132" s="19" t="s">
        <v>323</v>
      </c>
      <c r="I132" s="19" t="s">
        <v>859</v>
      </c>
      <c r="J132" s="17">
        <f t="shared" si="27"/>
        <v>28</v>
      </c>
      <c r="K132" s="17">
        <v>27</v>
      </c>
      <c r="L132" s="19" t="s">
        <v>901</v>
      </c>
      <c r="N132" s="20" t="str">
        <f t="shared" si="29"/>
        <v>27ème régiment d'artillerie</v>
      </c>
      <c r="O132" s="21">
        <f t="shared" si="30"/>
        <v>1917</v>
      </c>
      <c r="P132" s="20" t="str">
        <f t="shared" si="24"/>
        <v>1889</v>
      </c>
      <c r="Q132" s="20">
        <f t="shared" si="31"/>
        <v>28</v>
      </c>
      <c r="R132" s="20">
        <f t="shared" si="28"/>
        <v>28</v>
      </c>
      <c r="S132" s="20"/>
    </row>
    <row r="133" spans="1:20" ht="27.95" customHeight="1">
      <c r="A133" s="19" t="s">
        <v>99</v>
      </c>
      <c r="B133" s="19" t="s">
        <v>60</v>
      </c>
      <c r="C133" s="18" t="s">
        <v>418</v>
      </c>
      <c r="D133" s="19" t="s">
        <v>294</v>
      </c>
      <c r="E133" s="19" t="s">
        <v>403</v>
      </c>
      <c r="F133" s="18">
        <v>6316</v>
      </c>
      <c r="G133" s="19" t="s">
        <v>552</v>
      </c>
      <c r="H133" s="19" t="s">
        <v>323</v>
      </c>
      <c r="I133" s="19" t="s">
        <v>859</v>
      </c>
      <c r="J133" s="17">
        <f t="shared" si="27"/>
        <v>30</v>
      </c>
      <c r="K133" s="17">
        <v>29</v>
      </c>
      <c r="L133" s="19" t="s">
        <v>920</v>
      </c>
      <c r="N133" s="20" t="str">
        <f t="shared" si="29"/>
        <v>29ème régiment d'infanterie</v>
      </c>
      <c r="O133" s="21">
        <f t="shared" si="30"/>
        <v>1917</v>
      </c>
      <c r="P133" s="20" t="str">
        <f t="shared" si="24"/>
        <v>1887</v>
      </c>
      <c r="Q133" s="20">
        <f t="shared" si="31"/>
        <v>30</v>
      </c>
      <c r="R133" s="20">
        <f t="shared" si="28"/>
        <v>30</v>
      </c>
      <c r="S133" s="20"/>
    </row>
    <row r="134" spans="1:20" ht="27.95" customHeight="1">
      <c r="A134" s="19" t="s">
        <v>244</v>
      </c>
      <c r="B134" s="19" t="s">
        <v>19</v>
      </c>
      <c r="C134" s="22" t="s">
        <v>551</v>
      </c>
      <c r="D134" s="19" t="s">
        <v>381</v>
      </c>
      <c r="E134" s="19" t="s">
        <v>403</v>
      </c>
      <c r="F134" s="18">
        <v>6316</v>
      </c>
      <c r="G134" s="19" t="s">
        <v>552</v>
      </c>
      <c r="H134" s="19" t="s">
        <v>323</v>
      </c>
      <c r="I134" s="19" t="s">
        <v>859</v>
      </c>
      <c r="J134" s="17">
        <f t="shared" si="27"/>
        <v>38</v>
      </c>
      <c r="K134" s="17">
        <v>267</v>
      </c>
      <c r="L134" s="19" t="s">
        <v>920</v>
      </c>
      <c r="N134" s="20" t="str">
        <f t="shared" si="29"/>
        <v>267ème régiment d'infanterie</v>
      </c>
      <c r="O134" s="21">
        <f t="shared" si="30"/>
        <v>1917</v>
      </c>
      <c r="P134" s="20" t="str">
        <f t="shared" si="24"/>
        <v>1879</v>
      </c>
      <c r="Q134" s="20">
        <f t="shared" si="31"/>
        <v>38</v>
      </c>
      <c r="R134" s="20">
        <f t="shared" si="28"/>
        <v>38</v>
      </c>
      <c r="S134" s="20"/>
    </row>
    <row r="135" spans="1:20" ht="27.95" customHeight="1">
      <c r="A135" s="19" t="s">
        <v>168</v>
      </c>
      <c r="B135" s="19" t="s">
        <v>169</v>
      </c>
      <c r="C135" s="22" t="s">
        <v>338</v>
      </c>
      <c r="D135" s="19" t="s">
        <v>339</v>
      </c>
      <c r="E135" s="19" t="s">
        <v>301</v>
      </c>
      <c r="F135" s="18">
        <v>6319</v>
      </c>
      <c r="G135" s="19" t="s">
        <v>340</v>
      </c>
      <c r="H135" s="19" t="s">
        <v>287</v>
      </c>
      <c r="I135" s="19" t="s">
        <v>945</v>
      </c>
      <c r="J135" s="17">
        <f t="shared" si="27"/>
        <v>32</v>
      </c>
      <c r="K135" s="17">
        <v>267</v>
      </c>
      <c r="L135" s="19" t="s">
        <v>920</v>
      </c>
      <c r="N135" s="20" t="str">
        <f t="shared" si="29"/>
        <v>267ème régiment d'infanterie</v>
      </c>
      <c r="O135" s="21">
        <f t="shared" si="30"/>
        <v>1917</v>
      </c>
      <c r="P135" s="20" t="str">
        <f t="shared" si="24"/>
        <v>1885</v>
      </c>
      <c r="Q135" s="20">
        <f t="shared" si="31"/>
        <v>32</v>
      </c>
      <c r="R135" s="20">
        <f t="shared" si="28"/>
        <v>32</v>
      </c>
      <c r="S135" s="20" t="str">
        <f>+"Suite de "&amp;I135</f>
        <v>Suite de blessures de guerre</v>
      </c>
    </row>
    <row r="136" spans="1:20" ht="27.95" customHeight="1">
      <c r="A136" s="19" t="s">
        <v>179</v>
      </c>
      <c r="B136" s="19" t="s">
        <v>30</v>
      </c>
      <c r="C136" s="22" t="s">
        <v>500</v>
      </c>
      <c r="D136" s="19" t="s">
        <v>298</v>
      </c>
      <c r="E136" s="19" t="s">
        <v>301</v>
      </c>
      <c r="F136" s="18">
        <v>6321</v>
      </c>
      <c r="G136" s="19" t="s">
        <v>898</v>
      </c>
      <c r="H136" s="19" t="s">
        <v>287</v>
      </c>
      <c r="I136" s="19" t="s">
        <v>859</v>
      </c>
      <c r="J136" s="17">
        <f t="shared" si="27"/>
        <v>24</v>
      </c>
      <c r="K136" s="17">
        <v>235</v>
      </c>
      <c r="L136" s="19" t="s">
        <v>901</v>
      </c>
      <c r="N136" s="20" t="str">
        <f t="shared" si="29"/>
        <v>235ème régiment d'artillerie</v>
      </c>
      <c r="O136" s="21">
        <f t="shared" si="30"/>
        <v>1917</v>
      </c>
      <c r="P136" s="20" t="str">
        <f t="shared" si="24"/>
        <v>1893</v>
      </c>
      <c r="Q136" s="20">
        <f t="shared" si="31"/>
        <v>24</v>
      </c>
      <c r="R136" s="20">
        <f t="shared" si="28"/>
        <v>24</v>
      </c>
      <c r="S136" s="20"/>
    </row>
    <row r="137" spans="1:20" ht="27.95" customHeight="1">
      <c r="A137" s="19" t="s">
        <v>109</v>
      </c>
      <c r="B137" s="19" t="s">
        <v>20</v>
      </c>
      <c r="C137" s="18" t="s">
        <v>419</v>
      </c>
      <c r="D137" s="19" t="s">
        <v>420</v>
      </c>
      <c r="E137" s="19" t="s">
        <v>301</v>
      </c>
      <c r="F137" s="18">
        <v>6323</v>
      </c>
      <c r="G137" s="19" t="s">
        <v>421</v>
      </c>
      <c r="H137" s="19" t="s">
        <v>323</v>
      </c>
      <c r="I137" s="19" t="s">
        <v>945</v>
      </c>
      <c r="J137" s="17">
        <f t="shared" si="27"/>
        <v>20</v>
      </c>
      <c r="K137" s="17">
        <v>287</v>
      </c>
      <c r="L137" s="19" t="s">
        <v>920</v>
      </c>
      <c r="N137" s="20" t="str">
        <f t="shared" si="29"/>
        <v>287ème régiment d'infanterie</v>
      </c>
      <c r="O137" s="21">
        <f t="shared" si="30"/>
        <v>1917</v>
      </c>
      <c r="P137" s="20" t="str">
        <f t="shared" si="24"/>
        <v>1897</v>
      </c>
      <c r="Q137" s="20">
        <f t="shared" si="31"/>
        <v>20</v>
      </c>
      <c r="R137" s="20">
        <f t="shared" si="28"/>
        <v>20</v>
      </c>
      <c r="S137" s="20" t="str">
        <f t="shared" ref="S137:S138" si="32">+"Suite de "&amp;I137</f>
        <v>Suite de blessures de guerre</v>
      </c>
    </row>
    <row r="138" spans="1:20" ht="27.95" customHeight="1">
      <c r="A138" s="19" t="s">
        <v>203</v>
      </c>
      <c r="B138" s="19" t="s">
        <v>22</v>
      </c>
      <c r="C138" s="22" t="s">
        <v>512</v>
      </c>
      <c r="D138" s="19" t="s">
        <v>294</v>
      </c>
      <c r="E138" s="19" t="s">
        <v>403</v>
      </c>
      <c r="F138" s="18">
        <v>6332</v>
      </c>
      <c r="G138" s="19" t="s">
        <v>876</v>
      </c>
      <c r="H138" s="19" t="s">
        <v>287</v>
      </c>
      <c r="I138" s="19" t="s">
        <v>945</v>
      </c>
      <c r="J138" s="17">
        <f t="shared" si="27"/>
        <v>26</v>
      </c>
      <c r="K138" s="17">
        <v>70</v>
      </c>
      <c r="L138" s="19" t="s">
        <v>920</v>
      </c>
      <c r="M138" s="20" t="s">
        <v>661</v>
      </c>
      <c r="N138" s="20" t="str">
        <f t="shared" si="29"/>
        <v>70ème régiment d'infanterie</v>
      </c>
      <c r="O138" s="21">
        <f t="shared" si="30"/>
        <v>1917</v>
      </c>
      <c r="P138" s="20" t="str">
        <f t="shared" si="24"/>
        <v>1891</v>
      </c>
      <c r="Q138" s="20">
        <f t="shared" si="31"/>
        <v>26</v>
      </c>
      <c r="R138" s="20">
        <f t="shared" si="28"/>
        <v>26</v>
      </c>
      <c r="S138" s="20" t="str">
        <f t="shared" si="32"/>
        <v>Suite de blessures de guerre</v>
      </c>
    </row>
    <row r="139" spans="1:20" ht="27.95" customHeight="1">
      <c r="A139" s="19" t="s">
        <v>200</v>
      </c>
      <c r="B139" s="19" t="s">
        <v>43</v>
      </c>
      <c r="C139" s="22" t="s">
        <v>508</v>
      </c>
      <c r="D139" s="19" t="s">
        <v>381</v>
      </c>
      <c r="E139" s="19" t="s">
        <v>403</v>
      </c>
      <c r="F139" s="18">
        <v>6336</v>
      </c>
      <c r="G139" s="19" t="s">
        <v>509</v>
      </c>
      <c r="H139" s="19" t="s">
        <v>323</v>
      </c>
      <c r="I139" s="19" t="s">
        <v>859</v>
      </c>
      <c r="J139" s="17">
        <f t="shared" si="27"/>
        <v>29</v>
      </c>
      <c r="K139" s="17">
        <v>64</v>
      </c>
      <c r="L139" s="19" t="s">
        <v>920</v>
      </c>
      <c r="N139" s="20" t="str">
        <f t="shared" si="29"/>
        <v>64ème régiment d'infanterie</v>
      </c>
      <c r="O139" s="21">
        <f t="shared" si="30"/>
        <v>1917</v>
      </c>
      <c r="P139" s="20" t="str">
        <f t="shared" si="24"/>
        <v>1888</v>
      </c>
      <c r="Q139" s="20">
        <f t="shared" si="31"/>
        <v>29</v>
      </c>
      <c r="R139" s="20">
        <f t="shared" si="28"/>
        <v>29</v>
      </c>
      <c r="S139" s="20"/>
    </row>
    <row r="140" spans="1:20" ht="27.95" customHeight="1">
      <c r="A140" s="19" t="s">
        <v>201</v>
      </c>
      <c r="B140" s="19" t="s">
        <v>30</v>
      </c>
      <c r="C140" s="22" t="s">
        <v>510</v>
      </c>
      <c r="D140" s="19" t="s">
        <v>294</v>
      </c>
      <c r="E140" s="19" t="s">
        <v>403</v>
      </c>
      <c r="F140" s="47">
        <v>6345</v>
      </c>
      <c r="G140" s="19" t="s">
        <v>777</v>
      </c>
      <c r="H140" s="19" t="s">
        <v>511</v>
      </c>
      <c r="I140" s="19" t="s">
        <v>326</v>
      </c>
      <c r="J140" s="17">
        <f t="shared" si="27"/>
        <v>22</v>
      </c>
      <c r="K140" s="17">
        <v>3</v>
      </c>
      <c r="L140" s="19" t="s">
        <v>916</v>
      </c>
      <c r="N140" s="20" t="str">
        <f t="shared" si="29"/>
        <v>3ème régiment d'infanterie coloniale</v>
      </c>
      <c r="O140" s="21">
        <f t="shared" si="30"/>
        <v>1917</v>
      </c>
      <c r="P140" s="20" t="str">
        <f t="shared" ref="P140:P171" si="33">+RIGHT(C140,4)</f>
        <v>1895</v>
      </c>
      <c r="Q140" s="20">
        <f t="shared" si="31"/>
        <v>22</v>
      </c>
      <c r="R140" s="20">
        <f t="shared" si="28"/>
        <v>22</v>
      </c>
      <c r="S140" s="46" t="str">
        <f>+ "suite de "&amp;I140</f>
        <v>suite de maladie contractée en service (dysenterie)</v>
      </c>
    </row>
    <row r="141" spans="1:20" ht="27.95" customHeight="1">
      <c r="A141" s="19" t="s">
        <v>26</v>
      </c>
      <c r="B141" s="19" t="s">
        <v>27</v>
      </c>
      <c r="C141" s="23" t="s">
        <v>286</v>
      </c>
      <c r="D141" s="19" t="s">
        <v>797</v>
      </c>
      <c r="E141" s="19" t="s">
        <v>323</v>
      </c>
      <c r="F141" s="18">
        <v>6346</v>
      </c>
      <c r="G141" s="19" t="s">
        <v>798</v>
      </c>
      <c r="H141" s="19" t="s">
        <v>287</v>
      </c>
      <c r="I141" s="19" t="s">
        <v>945</v>
      </c>
      <c r="J141" s="17">
        <f t="shared" si="27"/>
        <v>43</v>
      </c>
      <c r="K141" s="17">
        <v>20</v>
      </c>
      <c r="L141" s="19" t="s">
        <v>918</v>
      </c>
      <c r="N141" s="20" t="str">
        <f t="shared" si="29"/>
        <v>20ème régiment d'escadron du train</v>
      </c>
      <c r="O141" s="21">
        <f t="shared" si="30"/>
        <v>1917</v>
      </c>
      <c r="P141" s="20" t="str">
        <f t="shared" si="33"/>
        <v>1874</v>
      </c>
      <c r="Q141" s="20">
        <f t="shared" si="31"/>
        <v>43</v>
      </c>
      <c r="R141" s="20">
        <f t="shared" si="28"/>
        <v>43</v>
      </c>
      <c r="S141" s="20" t="str">
        <f>+"Suite de "&amp;I141</f>
        <v>Suite de blessures de guerre</v>
      </c>
    </row>
    <row r="142" spans="1:20" ht="27.95" customHeight="1">
      <c r="A142" s="19" t="s">
        <v>268</v>
      </c>
      <c r="B142" s="19" t="s">
        <v>21</v>
      </c>
      <c r="C142" s="22" t="s">
        <v>574</v>
      </c>
      <c r="D142" s="19" t="s">
        <v>575</v>
      </c>
      <c r="E142" s="19" t="s">
        <v>301</v>
      </c>
      <c r="F142" s="18">
        <v>6379</v>
      </c>
      <c r="G142" s="19" t="s">
        <v>897</v>
      </c>
      <c r="H142" s="19" t="s">
        <v>287</v>
      </c>
      <c r="I142" s="19" t="s">
        <v>859</v>
      </c>
      <c r="J142" s="17">
        <f t="shared" si="27"/>
        <v>46</v>
      </c>
      <c r="K142" s="17">
        <v>278</v>
      </c>
      <c r="L142" s="19" t="s">
        <v>920</v>
      </c>
      <c r="N142" s="20" t="str">
        <f t="shared" si="29"/>
        <v>278ème régiment d'infanterie</v>
      </c>
      <c r="O142" s="21">
        <f t="shared" si="30"/>
        <v>1917</v>
      </c>
      <c r="P142" s="20" t="str">
        <f t="shared" si="33"/>
        <v>1871</v>
      </c>
      <c r="Q142" s="20">
        <f t="shared" si="31"/>
        <v>46</v>
      </c>
      <c r="R142" s="20">
        <f t="shared" si="28"/>
        <v>46</v>
      </c>
      <c r="S142" s="20">
        <f>SUM(R1:R158)</f>
        <v>4401</v>
      </c>
      <c r="T142" s="20">
        <f>S142/191</f>
        <v>23.041884816753928</v>
      </c>
    </row>
    <row r="143" spans="1:20" ht="27.95" customHeight="1">
      <c r="A143" s="19" t="s">
        <v>245</v>
      </c>
      <c r="B143" s="19" t="s">
        <v>123</v>
      </c>
      <c r="C143" s="22" t="s">
        <v>553</v>
      </c>
      <c r="D143" s="19" t="s">
        <v>294</v>
      </c>
      <c r="E143" s="19" t="s">
        <v>403</v>
      </c>
      <c r="F143" s="47">
        <v>6397</v>
      </c>
      <c r="G143" s="19" t="s">
        <v>554</v>
      </c>
      <c r="H143" s="19" t="s">
        <v>323</v>
      </c>
      <c r="I143" s="19" t="s">
        <v>799</v>
      </c>
      <c r="J143" s="17">
        <f t="shared" si="27"/>
        <v>43</v>
      </c>
      <c r="K143" s="17">
        <v>66</v>
      </c>
      <c r="L143" s="19" t="s">
        <v>922</v>
      </c>
      <c r="M143" s="20" t="s">
        <v>661</v>
      </c>
      <c r="N143" s="20" t="str">
        <f t="shared" si="29"/>
        <v>66ème régiment d'infanterie territoriale</v>
      </c>
      <c r="O143" s="21">
        <f t="shared" si="30"/>
        <v>1917</v>
      </c>
      <c r="P143" s="20" t="str">
        <f t="shared" si="33"/>
        <v>1874</v>
      </c>
      <c r="Q143" s="20">
        <f t="shared" si="31"/>
        <v>43</v>
      </c>
      <c r="R143" s="20">
        <f t="shared" si="28"/>
        <v>43</v>
      </c>
      <c r="S143" s="46" t="str">
        <f>+ "suite de "&amp;I143</f>
        <v>suite de maladie contractée en service (confusions mentales)</v>
      </c>
    </row>
    <row r="144" spans="1:20" ht="27.95" customHeight="1">
      <c r="A144" s="19" t="s">
        <v>41</v>
      </c>
      <c r="B144" s="19" t="s">
        <v>16</v>
      </c>
      <c r="C144" s="23" t="s">
        <v>322</v>
      </c>
      <c r="D144" s="19" t="s">
        <v>298</v>
      </c>
      <c r="E144" s="19" t="s">
        <v>301</v>
      </c>
      <c r="F144" s="18">
        <v>6398</v>
      </c>
      <c r="G144" s="19" t="s">
        <v>324</v>
      </c>
      <c r="H144" s="19" t="s">
        <v>323</v>
      </c>
      <c r="I144" s="19" t="s">
        <v>859</v>
      </c>
      <c r="J144" s="17">
        <f t="shared" si="27"/>
        <v>26</v>
      </c>
      <c r="K144" s="17">
        <v>12</v>
      </c>
      <c r="L144" s="19" t="s">
        <v>902</v>
      </c>
      <c r="N144" s="20" t="str">
        <f t="shared" si="29"/>
        <v>12ème régiment d'artillerie de campagne</v>
      </c>
      <c r="O144" s="21">
        <f t="shared" si="30"/>
        <v>1917</v>
      </c>
      <c r="P144" s="20" t="str">
        <f t="shared" si="33"/>
        <v>1891</v>
      </c>
      <c r="Q144" s="20">
        <f t="shared" si="31"/>
        <v>26</v>
      </c>
      <c r="R144" s="20">
        <f t="shared" si="28"/>
        <v>26</v>
      </c>
      <c r="S144" s="20"/>
    </row>
    <row r="145" spans="1:19" ht="27.95" customHeight="1">
      <c r="A145" s="19" t="s">
        <v>98</v>
      </c>
      <c r="B145" s="19" t="s">
        <v>16</v>
      </c>
      <c r="C145" s="18" t="s">
        <v>415</v>
      </c>
      <c r="D145" s="19" t="s">
        <v>381</v>
      </c>
      <c r="E145" s="19" t="s">
        <v>403</v>
      </c>
      <c r="F145" s="18">
        <v>6408</v>
      </c>
      <c r="G145" s="19" t="s">
        <v>416</v>
      </c>
      <c r="H145" s="19" t="s">
        <v>299</v>
      </c>
      <c r="I145" s="19" t="s">
        <v>859</v>
      </c>
      <c r="J145" s="17">
        <f t="shared" si="27"/>
        <v>22</v>
      </c>
      <c r="K145" s="17">
        <v>87</v>
      </c>
      <c r="L145" s="19" t="s">
        <v>920</v>
      </c>
      <c r="N145" s="20" t="str">
        <f t="shared" si="29"/>
        <v>87ème régiment d'infanterie</v>
      </c>
      <c r="O145" s="21">
        <f t="shared" si="30"/>
        <v>1917</v>
      </c>
      <c r="P145" s="20" t="str">
        <f t="shared" si="33"/>
        <v>1895</v>
      </c>
      <c r="Q145" s="20">
        <f t="shared" si="31"/>
        <v>22</v>
      </c>
      <c r="R145" s="20">
        <f t="shared" si="28"/>
        <v>22</v>
      </c>
      <c r="S145" s="20"/>
    </row>
    <row r="146" spans="1:19" ht="27.95" customHeight="1">
      <c r="A146" s="19" t="s">
        <v>191</v>
      </c>
      <c r="B146" s="19" t="s">
        <v>76</v>
      </c>
      <c r="C146" s="22" t="s">
        <v>605</v>
      </c>
      <c r="D146" s="19" t="s">
        <v>294</v>
      </c>
      <c r="E146" s="19" t="s">
        <v>403</v>
      </c>
      <c r="F146" s="18">
        <v>6422</v>
      </c>
      <c r="G146" s="19" t="s">
        <v>606</v>
      </c>
      <c r="H146" s="19" t="s">
        <v>287</v>
      </c>
      <c r="I146" s="19"/>
      <c r="J146" s="17">
        <f t="shared" si="27"/>
        <v>34</v>
      </c>
      <c r="K146" s="17">
        <v>366</v>
      </c>
      <c r="L146" s="19" t="s">
        <v>920</v>
      </c>
      <c r="N146" s="20" t="str">
        <f t="shared" si="29"/>
        <v>366ème régiment d'infanterie</v>
      </c>
      <c r="O146" s="21">
        <f t="shared" si="30"/>
        <v>1917</v>
      </c>
      <c r="P146" s="20" t="str">
        <f t="shared" si="33"/>
        <v>1883</v>
      </c>
      <c r="Q146" s="20">
        <f t="shared" si="31"/>
        <v>34</v>
      </c>
      <c r="R146" s="20">
        <f t="shared" si="28"/>
        <v>34</v>
      </c>
      <c r="S146" s="20"/>
    </row>
    <row r="147" spans="1:19" ht="27.95" customHeight="1">
      <c r="A147" s="19" t="s">
        <v>266</v>
      </c>
      <c r="B147" s="19" t="s">
        <v>21</v>
      </c>
      <c r="C147" s="22" t="s">
        <v>634</v>
      </c>
      <c r="D147" s="19" t="s">
        <v>635</v>
      </c>
      <c r="E147" s="19" t="s">
        <v>377</v>
      </c>
      <c r="F147" s="18">
        <v>6426</v>
      </c>
      <c r="G147" s="19" t="s">
        <v>514</v>
      </c>
      <c r="H147" s="19" t="s">
        <v>299</v>
      </c>
      <c r="I147" s="19" t="s">
        <v>859</v>
      </c>
      <c r="J147" s="17">
        <f t="shared" si="27"/>
        <v>23</v>
      </c>
      <c r="K147" s="17">
        <v>120</v>
      </c>
      <c r="L147" s="19" t="s">
        <v>920</v>
      </c>
      <c r="N147" s="20" t="str">
        <f t="shared" si="29"/>
        <v>120ème régiment d'infanterie</v>
      </c>
      <c r="O147" s="21">
        <f t="shared" si="30"/>
        <v>1917</v>
      </c>
      <c r="P147" s="20" t="str">
        <f t="shared" si="33"/>
        <v>1894</v>
      </c>
      <c r="Q147" s="20">
        <f t="shared" si="31"/>
        <v>23</v>
      </c>
      <c r="R147" s="20">
        <f t="shared" si="28"/>
        <v>23</v>
      </c>
      <c r="S147" s="20"/>
    </row>
    <row r="148" spans="1:19" ht="27.95" customHeight="1">
      <c r="A148" s="19" t="s">
        <v>265</v>
      </c>
      <c r="B148" s="19" t="s">
        <v>16</v>
      </c>
      <c r="C148" s="22" t="s">
        <v>631</v>
      </c>
      <c r="D148" s="19" t="s">
        <v>632</v>
      </c>
      <c r="E148" s="19" t="s">
        <v>328</v>
      </c>
      <c r="F148" s="18">
        <v>6442</v>
      </c>
      <c r="G148" s="19" t="s">
        <v>633</v>
      </c>
      <c r="H148" s="19" t="s">
        <v>299</v>
      </c>
      <c r="I148" s="19" t="s">
        <v>858</v>
      </c>
      <c r="J148" s="17">
        <f t="shared" si="27"/>
        <v>20</v>
      </c>
      <c r="K148" s="17">
        <v>154</v>
      </c>
      <c r="L148" s="19" t="s">
        <v>920</v>
      </c>
      <c r="N148" s="20" t="str">
        <f t="shared" si="29"/>
        <v>154ème régiment d'infanterie</v>
      </c>
      <c r="O148" s="21">
        <f t="shared" si="30"/>
        <v>1917</v>
      </c>
      <c r="P148" s="20" t="str">
        <f t="shared" si="33"/>
        <v>1897</v>
      </c>
      <c r="Q148" s="20">
        <f t="shared" si="31"/>
        <v>20</v>
      </c>
      <c r="R148" s="20">
        <f t="shared" si="28"/>
        <v>20</v>
      </c>
      <c r="S148" s="20"/>
    </row>
    <row r="149" spans="1:19" ht="47.25" customHeight="1">
      <c r="A149" s="19" t="s">
        <v>225</v>
      </c>
      <c r="B149" s="19" t="s">
        <v>226</v>
      </c>
      <c r="C149" s="22" t="s">
        <v>530</v>
      </c>
      <c r="D149" s="19" t="s">
        <v>414</v>
      </c>
      <c r="E149" s="19" t="s">
        <v>301</v>
      </c>
      <c r="F149" s="18">
        <v>6442</v>
      </c>
      <c r="G149" s="19" t="s">
        <v>932</v>
      </c>
      <c r="H149" s="19" t="s">
        <v>299</v>
      </c>
      <c r="I149" s="19" t="s">
        <v>859</v>
      </c>
      <c r="J149" s="17">
        <f t="shared" si="27"/>
        <v>24</v>
      </c>
      <c r="K149" s="17">
        <v>412</v>
      </c>
      <c r="L149" s="19" t="s">
        <v>920</v>
      </c>
      <c r="N149" s="20" t="str">
        <f t="shared" si="29"/>
        <v>412ème régiment d'infanterie</v>
      </c>
      <c r="O149" s="21">
        <f t="shared" si="30"/>
        <v>1917</v>
      </c>
      <c r="P149" s="20" t="str">
        <f t="shared" si="33"/>
        <v>1893</v>
      </c>
      <c r="Q149" s="20">
        <f t="shared" si="31"/>
        <v>24</v>
      </c>
      <c r="R149" s="20">
        <f t="shared" si="28"/>
        <v>24</v>
      </c>
      <c r="S149" s="20"/>
    </row>
    <row r="150" spans="1:19" ht="27.95" customHeight="1">
      <c r="A150" s="19" t="s">
        <v>111</v>
      </c>
      <c r="B150" s="19" t="s">
        <v>60</v>
      </c>
      <c r="C150" s="18" t="s">
        <v>422</v>
      </c>
      <c r="D150" s="19" t="s">
        <v>339</v>
      </c>
      <c r="E150" s="19" t="s">
        <v>301</v>
      </c>
      <c r="F150" s="18">
        <v>6455</v>
      </c>
      <c r="G150" s="19" t="s">
        <v>423</v>
      </c>
      <c r="H150" s="19" t="s">
        <v>299</v>
      </c>
      <c r="I150" s="19" t="s">
        <v>859</v>
      </c>
      <c r="J150" s="17">
        <f t="shared" si="27"/>
        <v>21</v>
      </c>
      <c r="K150" s="17">
        <v>328</v>
      </c>
      <c r="L150" s="19" t="s">
        <v>920</v>
      </c>
      <c r="N150" s="20" t="str">
        <f t="shared" si="29"/>
        <v>328ème régiment d'infanterie</v>
      </c>
      <c r="O150" s="21">
        <f t="shared" si="30"/>
        <v>1917</v>
      </c>
      <c r="P150" s="20" t="str">
        <f t="shared" si="33"/>
        <v>1896</v>
      </c>
      <c r="Q150" s="20">
        <f t="shared" si="31"/>
        <v>21</v>
      </c>
      <c r="R150" s="20">
        <f t="shared" si="28"/>
        <v>21</v>
      </c>
      <c r="S150" s="20"/>
    </row>
    <row r="151" spans="1:19" ht="27.95" customHeight="1">
      <c r="A151" s="19" t="s">
        <v>15</v>
      </c>
      <c r="B151" s="19" t="s">
        <v>25</v>
      </c>
      <c r="C151" s="25" t="s">
        <v>656</v>
      </c>
      <c r="D151" s="19" t="s">
        <v>294</v>
      </c>
      <c r="E151" s="19" t="s">
        <v>403</v>
      </c>
      <c r="F151" s="18">
        <v>6478</v>
      </c>
      <c r="G151" s="19" t="s">
        <v>657</v>
      </c>
      <c r="H151" s="19" t="s">
        <v>287</v>
      </c>
      <c r="I151" s="19" t="s">
        <v>859</v>
      </c>
      <c r="J151" s="17">
        <f t="shared" si="27"/>
        <v>21</v>
      </c>
      <c r="K151" s="17">
        <v>223</v>
      </c>
      <c r="L151" s="19" t="s">
        <v>903</v>
      </c>
      <c r="M151" s="20" t="s">
        <v>661</v>
      </c>
      <c r="N151" s="20" t="str">
        <f t="shared" si="29"/>
        <v>223ème régiment d'artillerie de combat</v>
      </c>
      <c r="O151" s="21">
        <f t="shared" si="30"/>
        <v>1917</v>
      </c>
      <c r="P151" s="20" t="str">
        <f t="shared" si="33"/>
        <v>1896</v>
      </c>
      <c r="Q151" s="20">
        <f t="shared" si="31"/>
        <v>21</v>
      </c>
      <c r="R151" s="20">
        <f t="shared" si="28"/>
        <v>21</v>
      </c>
      <c r="S151" s="20"/>
    </row>
    <row r="152" spans="1:19" ht="27.95" customHeight="1">
      <c r="A152" s="19" t="s">
        <v>216</v>
      </c>
      <c r="B152" s="19" t="s">
        <v>143</v>
      </c>
      <c r="C152" s="22" t="s">
        <v>522</v>
      </c>
      <c r="D152" s="19" t="s">
        <v>298</v>
      </c>
      <c r="E152" s="19" t="s">
        <v>301</v>
      </c>
      <c r="F152" s="18">
        <v>6499</v>
      </c>
      <c r="G152" s="36" t="s">
        <v>816</v>
      </c>
      <c r="H152" s="19" t="s">
        <v>436</v>
      </c>
      <c r="I152" s="19" t="s">
        <v>891</v>
      </c>
      <c r="J152" s="17">
        <f t="shared" si="27"/>
        <v>34</v>
      </c>
      <c r="K152" s="17">
        <v>2</v>
      </c>
      <c r="L152" s="19" t="s">
        <v>904</v>
      </c>
      <c r="N152" s="20" t="str">
        <f t="shared" si="29"/>
        <v>2ème régiment d'aviation</v>
      </c>
      <c r="O152" s="21">
        <f t="shared" si="30"/>
        <v>1917</v>
      </c>
      <c r="P152" s="20" t="str">
        <f t="shared" si="33"/>
        <v>1883</v>
      </c>
      <c r="Q152" s="20">
        <f t="shared" si="31"/>
        <v>34</v>
      </c>
      <c r="R152" s="20">
        <f t="shared" si="28"/>
        <v>34</v>
      </c>
      <c r="S152" s="20"/>
    </row>
    <row r="153" spans="1:19" ht="27.95" customHeight="1">
      <c r="A153" s="19" t="s">
        <v>173</v>
      </c>
      <c r="B153" s="19" t="s">
        <v>18</v>
      </c>
      <c r="C153" s="22" t="s">
        <v>342</v>
      </c>
      <c r="D153" s="19" t="s">
        <v>343</v>
      </c>
      <c r="E153" s="19" t="s">
        <v>344</v>
      </c>
      <c r="F153" s="18">
        <v>6523</v>
      </c>
      <c r="G153" s="19" t="s">
        <v>886</v>
      </c>
      <c r="H153" s="19" t="s">
        <v>299</v>
      </c>
      <c r="I153" s="19" t="s">
        <v>859</v>
      </c>
      <c r="J153" s="17">
        <f t="shared" si="27"/>
        <v>29</v>
      </c>
      <c r="K153" s="17">
        <v>228</v>
      </c>
      <c r="L153" s="19" t="s">
        <v>920</v>
      </c>
      <c r="N153" s="20" t="str">
        <f t="shared" si="29"/>
        <v>228ème régiment d'infanterie</v>
      </c>
      <c r="O153" s="21">
        <f t="shared" si="30"/>
        <v>1917</v>
      </c>
      <c r="P153" s="20" t="str">
        <f t="shared" si="33"/>
        <v>1888</v>
      </c>
      <c r="Q153" s="20">
        <f t="shared" si="31"/>
        <v>29</v>
      </c>
      <c r="R153" s="20">
        <f t="shared" si="28"/>
        <v>29</v>
      </c>
      <c r="S153" s="20"/>
    </row>
    <row r="154" spans="1:19" ht="27.95" customHeight="1">
      <c r="A154" s="19" t="s">
        <v>609</v>
      </c>
      <c r="B154" s="19" t="s">
        <v>43</v>
      </c>
      <c r="C154" s="22" t="s">
        <v>610</v>
      </c>
      <c r="D154" s="19" t="s">
        <v>298</v>
      </c>
      <c r="E154" s="19" t="s">
        <v>301</v>
      </c>
      <c r="F154" s="18">
        <v>6537</v>
      </c>
      <c r="G154" s="19" t="s">
        <v>433</v>
      </c>
      <c r="H154" s="19" t="s">
        <v>287</v>
      </c>
      <c r="I154" s="19" t="s">
        <v>859</v>
      </c>
      <c r="J154" s="17">
        <f t="shared" si="27"/>
        <v>35</v>
      </c>
      <c r="K154" s="17">
        <v>366</v>
      </c>
      <c r="L154" s="19" t="s">
        <v>920</v>
      </c>
      <c r="N154" s="20" t="str">
        <f t="shared" si="29"/>
        <v>366ème régiment d'infanterie</v>
      </c>
      <c r="O154" s="21">
        <f t="shared" si="30"/>
        <v>1917</v>
      </c>
      <c r="P154" s="20" t="str">
        <f t="shared" si="33"/>
        <v>1882</v>
      </c>
      <c r="Q154" s="20">
        <f t="shared" si="31"/>
        <v>35</v>
      </c>
      <c r="R154" s="20">
        <f t="shared" si="28"/>
        <v>35</v>
      </c>
      <c r="S154" s="20"/>
    </row>
    <row r="155" spans="1:19" ht="27.95" customHeight="1">
      <c r="A155" s="19" t="s">
        <v>92</v>
      </c>
      <c r="B155" s="19" t="s">
        <v>123</v>
      </c>
      <c r="C155" s="18" t="s">
        <v>406</v>
      </c>
      <c r="D155" s="19" t="s">
        <v>298</v>
      </c>
      <c r="E155" s="19" t="s">
        <v>301</v>
      </c>
      <c r="F155" s="18">
        <v>6623</v>
      </c>
      <c r="G155" s="19" t="s">
        <v>407</v>
      </c>
      <c r="H155" s="19" t="s">
        <v>299</v>
      </c>
      <c r="I155" s="19" t="s">
        <v>859</v>
      </c>
      <c r="J155" s="17">
        <f t="shared" si="27"/>
        <v>34</v>
      </c>
      <c r="K155" s="17">
        <v>76</v>
      </c>
      <c r="L155" s="19" t="s">
        <v>920</v>
      </c>
      <c r="N155" s="20" t="str">
        <f t="shared" si="29"/>
        <v>76ème régiment d'infanterie</v>
      </c>
      <c r="O155" s="21">
        <f t="shared" si="30"/>
        <v>1918</v>
      </c>
      <c r="P155" s="20" t="str">
        <f t="shared" si="33"/>
        <v>1884</v>
      </c>
      <c r="Q155" s="20">
        <f t="shared" si="31"/>
        <v>34</v>
      </c>
      <c r="R155" s="20">
        <f t="shared" si="28"/>
        <v>34</v>
      </c>
      <c r="S155" s="20"/>
    </row>
    <row r="156" spans="1:19" ht="27.95" customHeight="1">
      <c r="A156" s="19" t="s">
        <v>345</v>
      </c>
      <c r="B156" s="19" t="s">
        <v>43</v>
      </c>
      <c r="C156" s="22" t="s">
        <v>346</v>
      </c>
      <c r="D156" s="19" t="s">
        <v>335</v>
      </c>
      <c r="E156" s="19" t="s">
        <v>347</v>
      </c>
      <c r="F156" s="18">
        <v>6640</v>
      </c>
      <c r="G156" s="19" t="s">
        <v>348</v>
      </c>
      <c r="H156" s="19" t="s">
        <v>323</v>
      </c>
      <c r="I156" s="19" t="s">
        <v>859</v>
      </c>
      <c r="J156" s="17">
        <f t="shared" si="27"/>
        <v>35</v>
      </c>
      <c r="K156" s="17">
        <v>288</v>
      </c>
      <c r="L156" s="19" t="s">
        <v>920</v>
      </c>
      <c r="N156" s="20" t="str">
        <f t="shared" si="29"/>
        <v>288ème régiment d'infanterie</v>
      </c>
      <c r="O156" s="21">
        <f t="shared" si="30"/>
        <v>1918</v>
      </c>
      <c r="P156" s="20" t="str">
        <f t="shared" si="33"/>
        <v>1883</v>
      </c>
      <c r="Q156" s="20">
        <f t="shared" si="31"/>
        <v>35</v>
      </c>
      <c r="R156" s="20">
        <f t="shared" si="28"/>
        <v>35</v>
      </c>
      <c r="S156" s="20"/>
    </row>
    <row r="157" spans="1:19" ht="27.95" customHeight="1">
      <c r="A157" s="19" t="s">
        <v>132</v>
      </c>
      <c r="B157" s="19" t="s">
        <v>69</v>
      </c>
      <c r="C157" s="18" t="s">
        <v>449</v>
      </c>
      <c r="D157" s="19" t="s">
        <v>391</v>
      </c>
      <c r="E157" s="19" t="s">
        <v>301</v>
      </c>
      <c r="F157" s="18">
        <v>6669</v>
      </c>
      <c r="G157" s="19" t="s">
        <v>450</v>
      </c>
      <c r="H157" s="19" t="s">
        <v>367</v>
      </c>
      <c r="I157" s="19" t="s">
        <v>859</v>
      </c>
      <c r="J157" s="17">
        <f t="shared" si="27"/>
        <v>21</v>
      </c>
      <c r="K157" s="17">
        <v>234</v>
      </c>
      <c r="L157" s="19" t="s">
        <v>901</v>
      </c>
      <c r="N157" s="20" t="str">
        <f t="shared" si="29"/>
        <v>234ème régiment d'artillerie</v>
      </c>
      <c r="O157" s="21">
        <f t="shared" si="30"/>
        <v>1918</v>
      </c>
      <c r="P157" s="20" t="str">
        <f t="shared" si="33"/>
        <v>1897</v>
      </c>
      <c r="Q157" s="20">
        <f t="shared" si="31"/>
        <v>21</v>
      </c>
      <c r="R157" s="20">
        <f t="shared" si="28"/>
        <v>21</v>
      </c>
      <c r="S157" s="20"/>
    </row>
    <row r="158" spans="1:19" s="43" customFormat="1" ht="27.95" customHeight="1">
      <c r="A158" s="41" t="s">
        <v>115</v>
      </c>
      <c r="B158" s="41" t="s">
        <v>25</v>
      </c>
      <c r="C158" s="35" t="s">
        <v>429</v>
      </c>
      <c r="D158" s="41" t="s">
        <v>298</v>
      </c>
      <c r="E158" s="41" t="s">
        <v>301</v>
      </c>
      <c r="F158" s="35">
        <v>6670</v>
      </c>
      <c r="G158" s="41" t="s">
        <v>770</v>
      </c>
      <c r="H158" s="41" t="s">
        <v>367</v>
      </c>
      <c r="I158" s="41" t="s">
        <v>859</v>
      </c>
      <c r="J158" s="42">
        <f t="shared" si="27"/>
        <v>34</v>
      </c>
      <c r="K158" s="42" t="s">
        <v>929</v>
      </c>
      <c r="L158" s="41" t="s">
        <v>930</v>
      </c>
      <c r="N158" s="43" t="s">
        <v>931</v>
      </c>
      <c r="O158" s="44">
        <f t="shared" si="30"/>
        <v>1918</v>
      </c>
      <c r="P158" s="43" t="str">
        <f t="shared" si="33"/>
        <v>1884</v>
      </c>
      <c r="Q158" s="43">
        <f t="shared" si="31"/>
        <v>34</v>
      </c>
      <c r="R158" s="43">
        <f t="shared" si="28"/>
        <v>34</v>
      </c>
    </row>
    <row r="159" spans="1:19" ht="27.95" customHeight="1">
      <c r="A159" s="19" t="s">
        <v>133</v>
      </c>
      <c r="B159" s="19" t="s">
        <v>72</v>
      </c>
      <c r="C159" s="18" t="s">
        <v>451</v>
      </c>
      <c r="D159" s="19" t="s">
        <v>381</v>
      </c>
      <c r="E159" s="19" t="s">
        <v>403</v>
      </c>
      <c r="F159" s="18">
        <v>6694</v>
      </c>
      <c r="G159" s="19" t="s">
        <v>452</v>
      </c>
      <c r="H159" s="19" t="s">
        <v>295</v>
      </c>
      <c r="I159" s="19" t="s">
        <v>859</v>
      </c>
      <c r="J159" s="17">
        <f t="shared" ref="J159:J190" si="34">IF(F159="","",YEAR(F159)-RIGHT(C159,4))</f>
        <v>21</v>
      </c>
      <c r="K159" s="17">
        <v>426</v>
      </c>
      <c r="L159" s="19" t="s">
        <v>920</v>
      </c>
      <c r="N159" s="20" t="str">
        <f t="shared" si="29"/>
        <v>426ème régiment d'infanterie</v>
      </c>
      <c r="O159" s="21">
        <f t="shared" si="30"/>
        <v>1918</v>
      </c>
      <c r="P159" s="20" t="str">
        <f t="shared" si="33"/>
        <v>1897</v>
      </c>
      <c r="Q159" s="20">
        <f t="shared" si="31"/>
        <v>21</v>
      </c>
      <c r="R159" s="20">
        <f t="shared" si="28"/>
        <v>21</v>
      </c>
      <c r="S159" s="20"/>
    </row>
    <row r="160" spans="1:19" ht="27.95" customHeight="1">
      <c r="A160" s="19" t="s">
        <v>56</v>
      </c>
      <c r="B160" s="19" t="s">
        <v>25</v>
      </c>
      <c r="C160" s="23" t="s">
        <v>336</v>
      </c>
      <c r="D160" s="19" t="s">
        <v>335</v>
      </c>
      <c r="E160" s="19" t="s">
        <v>347</v>
      </c>
      <c r="F160" s="18">
        <v>6702</v>
      </c>
      <c r="G160" s="19" t="s">
        <v>883</v>
      </c>
      <c r="H160" s="19" t="s">
        <v>471</v>
      </c>
      <c r="I160" s="19" t="s">
        <v>945</v>
      </c>
      <c r="J160" s="17">
        <f t="shared" si="34"/>
        <v>33</v>
      </c>
      <c r="K160" s="17">
        <v>105</v>
      </c>
      <c r="L160" s="19" t="s">
        <v>907</v>
      </c>
      <c r="N160" s="20" t="str">
        <f t="shared" si="29"/>
        <v>105ème régiment d'artillerie lourde</v>
      </c>
      <c r="O160" s="21">
        <f t="shared" si="30"/>
        <v>1918</v>
      </c>
      <c r="P160" s="20" t="str">
        <f t="shared" si="33"/>
        <v>1885</v>
      </c>
      <c r="Q160" s="20">
        <f t="shared" si="31"/>
        <v>33</v>
      </c>
      <c r="R160" s="20">
        <f t="shared" si="28"/>
        <v>33</v>
      </c>
      <c r="S160" s="20" t="str">
        <f t="shared" ref="S160:S161" si="35">+"Suite de "&amp;I160</f>
        <v>Suite de blessures de guerre</v>
      </c>
    </row>
    <row r="161" spans="1:20" ht="27.95" customHeight="1">
      <c r="A161" s="19" t="s">
        <v>806</v>
      </c>
      <c r="B161" s="19" t="s">
        <v>123</v>
      </c>
      <c r="C161" s="18" t="s">
        <v>300</v>
      </c>
      <c r="D161" s="19" t="s">
        <v>441</v>
      </c>
      <c r="E161" s="19" t="s">
        <v>442</v>
      </c>
      <c r="F161" s="18">
        <v>6735</v>
      </c>
      <c r="G161" s="19" t="s">
        <v>443</v>
      </c>
      <c r="H161" s="19" t="s">
        <v>471</v>
      </c>
      <c r="I161" s="19" t="s">
        <v>945</v>
      </c>
      <c r="J161" s="17">
        <f t="shared" si="34"/>
        <v>27</v>
      </c>
      <c r="K161" s="17">
        <v>246</v>
      </c>
      <c r="L161" s="19" t="s">
        <v>920</v>
      </c>
      <c r="N161" s="20" t="str">
        <f t="shared" si="29"/>
        <v>246ème régiment d'infanterie</v>
      </c>
      <c r="O161" s="21">
        <f t="shared" si="30"/>
        <v>1918</v>
      </c>
      <c r="P161" s="20" t="str">
        <f t="shared" si="33"/>
        <v>1891</v>
      </c>
      <c r="Q161" s="20">
        <f t="shared" si="31"/>
        <v>27</v>
      </c>
      <c r="R161" s="20">
        <f t="shared" si="28"/>
        <v>27</v>
      </c>
      <c r="S161" s="20" t="str">
        <f t="shared" si="35"/>
        <v>Suite de blessures de guerre</v>
      </c>
    </row>
    <row r="162" spans="1:20" ht="27.95" customHeight="1">
      <c r="A162" s="19" t="s">
        <v>267</v>
      </c>
      <c r="B162" s="19" t="s">
        <v>34</v>
      </c>
      <c r="C162" s="22" t="s">
        <v>572</v>
      </c>
      <c r="D162" s="19" t="s">
        <v>298</v>
      </c>
      <c r="E162" s="19" t="s">
        <v>301</v>
      </c>
      <c r="F162" s="18">
        <v>6736</v>
      </c>
      <c r="G162" s="19" t="s">
        <v>573</v>
      </c>
      <c r="H162" s="19" t="s">
        <v>287</v>
      </c>
      <c r="I162" s="19" t="s">
        <v>859</v>
      </c>
      <c r="J162" s="17">
        <f t="shared" si="34"/>
        <v>36</v>
      </c>
      <c r="K162" s="17">
        <v>29</v>
      </c>
      <c r="L162" s="19" t="s">
        <v>920</v>
      </c>
      <c r="N162" s="20" t="str">
        <f t="shared" si="29"/>
        <v>29ème régiment d'infanterie</v>
      </c>
      <c r="O162" s="21">
        <f t="shared" si="30"/>
        <v>1918</v>
      </c>
      <c r="P162" s="20" t="str">
        <f t="shared" si="33"/>
        <v>1882</v>
      </c>
      <c r="Q162" s="20">
        <f t="shared" si="31"/>
        <v>36</v>
      </c>
      <c r="R162" s="20">
        <f t="shared" si="28"/>
        <v>36</v>
      </c>
      <c r="S162" s="20"/>
    </row>
    <row r="163" spans="1:20" ht="27.95" customHeight="1">
      <c r="A163" s="19" t="s">
        <v>196</v>
      </c>
      <c r="B163" s="19" t="s">
        <v>30</v>
      </c>
      <c r="C163" s="22" t="s">
        <v>506</v>
      </c>
      <c r="D163" s="19" t="s">
        <v>294</v>
      </c>
      <c r="E163" s="19" t="s">
        <v>403</v>
      </c>
      <c r="F163" s="18">
        <v>6737</v>
      </c>
      <c r="G163" s="19" t="s">
        <v>776</v>
      </c>
      <c r="H163" s="19" t="s">
        <v>471</v>
      </c>
      <c r="I163" s="19" t="s">
        <v>859</v>
      </c>
      <c r="J163" s="17">
        <f t="shared" si="34"/>
        <v>21</v>
      </c>
      <c r="K163" s="17">
        <v>262</v>
      </c>
      <c r="L163" s="19" t="s">
        <v>920</v>
      </c>
      <c r="N163" s="20" t="str">
        <f t="shared" si="29"/>
        <v>262ème régiment d'infanterie</v>
      </c>
      <c r="O163" s="21">
        <f t="shared" si="30"/>
        <v>1918</v>
      </c>
      <c r="P163" s="20" t="str">
        <f t="shared" si="33"/>
        <v>1897</v>
      </c>
      <c r="Q163" s="20">
        <f t="shared" si="31"/>
        <v>21</v>
      </c>
      <c r="R163" s="20">
        <f t="shared" si="28"/>
        <v>21</v>
      </c>
      <c r="S163" s="20"/>
    </row>
    <row r="164" spans="1:20" s="33" customFormat="1" ht="27.95" customHeight="1">
      <c r="A164" s="19" t="s">
        <v>197</v>
      </c>
      <c r="B164" s="19" t="s">
        <v>30</v>
      </c>
      <c r="C164" s="22" t="s">
        <v>666</v>
      </c>
      <c r="D164" s="19" t="s">
        <v>507</v>
      </c>
      <c r="E164" s="19" t="s">
        <v>403</v>
      </c>
      <c r="F164" s="18">
        <v>6737</v>
      </c>
      <c r="G164" s="19" t="s">
        <v>776</v>
      </c>
      <c r="H164" s="19" t="s">
        <v>471</v>
      </c>
      <c r="I164" s="19" t="s">
        <v>859</v>
      </c>
      <c r="J164" s="17">
        <f t="shared" si="34"/>
        <v>22</v>
      </c>
      <c r="K164" s="17">
        <v>262</v>
      </c>
      <c r="L164" s="19" t="s">
        <v>920</v>
      </c>
      <c r="M164" s="20" t="s">
        <v>661</v>
      </c>
      <c r="N164" s="20" t="str">
        <f t="shared" si="29"/>
        <v>262ème régiment d'infanterie</v>
      </c>
      <c r="O164" s="21">
        <f t="shared" si="30"/>
        <v>1918</v>
      </c>
      <c r="P164" s="20" t="str">
        <f t="shared" si="33"/>
        <v>1896</v>
      </c>
      <c r="Q164" s="20">
        <f t="shared" si="31"/>
        <v>22</v>
      </c>
      <c r="R164" s="20">
        <f t="shared" si="28"/>
        <v>22</v>
      </c>
      <c r="S164" s="20"/>
      <c r="T164" s="20"/>
    </row>
    <row r="165" spans="1:20" ht="27.95" customHeight="1">
      <c r="A165" s="19" t="s">
        <v>242</v>
      </c>
      <c r="B165" s="19" t="s">
        <v>193</v>
      </c>
      <c r="C165" s="22" t="s">
        <v>547</v>
      </c>
      <c r="D165" s="19" t="s">
        <v>294</v>
      </c>
      <c r="E165" s="19" t="s">
        <v>403</v>
      </c>
      <c r="F165" s="18">
        <v>6737</v>
      </c>
      <c r="G165" s="19" t="s">
        <v>548</v>
      </c>
      <c r="H165" s="19" t="s">
        <v>471</v>
      </c>
      <c r="I165" s="19" t="s">
        <v>859</v>
      </c>
      <c r="J165" s="17">
        <f t="shared" si="34"/>
        <v>33</v>
      </c>
      <c r="K165" s="17">
        <v>287</v>
      </c>
      <c r="L165" s="19" t="s">
        <v>920</v>
      </c>
      <c r="N165" s="20" t="str">
        <f t="shared" si="29"/>
        <v>287ème régiment d'infanterie</v>
      </c>
      <c r="O165" s="21">
        <f t="shared" si="30"/>
        <v>1918</v>
      </c>
      <c r="P165" s="20" t="str">
        <f t="shared" si="33"/>
        <v>1885</v>
      </c>
      <c r="Q165" s="20">
        <f t="shared" si="31"/>
        <v>33</v>
      </c>
      <c r="R165" s="20">
        <f t="shared" si="28"/>
        <v>33</v>
      </c>
      <c r="S165" s="20"/>
    </row>
    <row r="166" spans="1:20" ht="27.95" customHeight="1">
      <c r="A166" s="19" t="s">
        <v>140</v>
      </c>
      <c r="B166" s="19" t="s">
        <v>22</v>
      </c>
      <c r="C166" s="22" t="s">
        <v>461</v>
      </c>
      <c r="D166" s="19" t="s">
        <v>294</v>
      </c>
      <c r="E166" s="19" t="s">
        <v>403</v>
      </c>
      <c r="F166" s="47">
        <v>6760</v>
      </c>
      <c r="G166" s="19" t="s">
        <v>294</v>
      </c>
      <c r="H166" s="19" t="s">
        <v>884</v>
      </c>
      <c r="I166" s="19" t="s">
        <v>933</v>
      </c>
      <c r="J166" s="17">
        <f t="shared" si="34"/>
        <v>22</v>
      </c>
      <c r="K166" s="17">
        <v>31</v>
      </c>
      <c r="L166" s="19" t="s">
        <v>920</v>
      </c>
      <c r="N166" s="20" t="str">
        <f t="shared" si="29"/>
        <v>31ème régiment d'infanterie</v>
      </c>
      <c r="O166" s="21">
        <f t="shared" si="30"/>
        <v>1918</v>
      </c>
      <c r="P166" s="20" t="str">
        <f t="shared" si="33"/>
        <v>1896</v>
      </c>
      <c r="Q166" s="20">
        <f t="shared" si="31"/>
        <v>22</v>
      </c>
      <c r="R166" s="20">
        <f t="shared" si="28"/>
        <v>22</v>
      </c>
      <c r="S166" s="46" t="str">
        <f>+ "suite de "&amp;I166</f>
        <v>suite de suite de maladie contractée en service (dysenterie)</v>
      </c>
    </row>
    <row r="167" spans="1:20" ht="27.95" customHeight="1">
      <c r="A167" s="19" t="s">
        <v>202</v>
      </c>
      <c r="B167" s="19" t="s">
        <v>611</v>
      </c>
      <c r="C167" s="22" t="s">
        <v>612</v>
      </c>
      <c r="D167" s="19" t="s">
        <v>298</v>
      </c>
      <c r="E167" s="19" t="s">
        <v>301</v>
      </c>
      <c r="F167" s="47">
        <v>6764</v>
      </c>
      <c r="G167" s="19" t="s">
        <v>613</v>
      </c>
      <c r="H167" s="19" t="s">
        <v>323</v>
      </c>
      <c r="I167" s="19" t="s">
        <v>933</v>
      </c>
      <c r="J167" s="17">
        <f t="shared" si="34"/>
        <v>26</v>
      </c>
      <c r="K167" s="17">
        <v>29</v>
      </c>
      <c r="L167" s="19" t="s">
        <v>913</v>
      </c>
      <c r="N167" s="20" t="str">
        <f t="shared" si="29"/>
        <v>29ème régiment  de chasseurs à Pieds</v>
      </c>
      <c r="O167" s="21">
        <f t="shared" si="30"/>
        <v>1918</v>
      </c>
      <c r="P167" s="20" t="str">
        <f t="shared" si="33"/>
        <v>1892</v>
      </c>
      <c r="Q167" s="20">
        <f t="shared" si="31"/>
        <v>26</v>
      </c>
      <c r="R167" s="20">
        <f t="shared" si="28"/>
        <v>26</v>
      </c>
      <c r="S167" s="46" t="str">
        <f t="shared" ref="S167:S175" si="36">+ "suite de "&amp;I167</f>
        <v>suite de suite de maladie contractée en service (dysenterie)</v>
      </c>
    </row>
    <row r="168" spans="1:20" ht="27.95" customHeight="1">
      <c r="A168" s="19" t="s">
        <v>278</v>
      </c>
      <c r="B168" s="19" t="s">
        <v>22</v>
      </c>
      <c r="C168" s="22" t="s">
        <v>582</v>
      </c>
      <c r="D168" s="19" t="s">
        <v>583</v>
      </c>
      <c r="E168" s="19" t="s">
        <v>403</v>
      </c>
      <c r="F168" s="47">
        <v>6779</v>
      </c>
      <c r="G168" s="19" t="s">
        <v>584</v>
      </c>
      <c r="H168" s="19" t="s">
        <v>323</v>
      </c>
      <c r="I168" s="19" t="s">
        <v>933</v>
      </c>
      <c r="J168" s="17">
        <f t="shared" si="34"/>
        <v>20</v>
      </c>
      <c r="K168" s="17">
        <v>91</v>
      </c>
      <c r="L168" s="19" t="s">
        <v>920</v>
      </c>
      <c r="N168" s="20" t="str">
        <f t="shared" si="29"/>
        <v>91ème régiment d'infanterie</v>
      </c>
      <c r="O168" s="21">
        <f t="shared" si="30"/>
        <v>1918</v>
      </c>
      <c r="P168" s="20" t="str">
        <f t="shared" si="33"/>
        <v>1898</v>
      </c>
      <c r="Q168" s="20">
        <f t="shared" si="31"/>
        <v>20</v>
      </c>
      <c r="R168" s="20">
        <f t="shared" si="28"/>
        <v>20</v>
      </c>
      <c r="S168" s="46" t="str">
        <f t="shared" si="36"/>
        <v>suite de suite de maladie contractée en service (dysenterie)</v>
      </c>
    </row>
    <row r="169" spans="1:20" ht="27.95" customHeight="1">
      <c r="A169" s="19" t="s">
        <v>53</v>
      </c>
      <c r="B169" s="19" t="s">
        <v>30</v>
      </c>
      <c r="C169" s="18" t="s">
        <v>653</v>
      </c>
      <c r="D169" s="19" t="s">
        <v>654</v>
      </c>
      <c r="E169" s="19" t="s">
        <v>301</v>
      </c>
      <c r="F169" s="47">
        <v>6781</v>
      </c>
      <c r="G169" s="19" t="s">
        <v>655</v>
      </c>
      <c r="H169" s="19" t="s">
        <v>287</v>
      </c>
      <c r="I169" s="19" t="s">
        <v>933</v>
      </c>
      <c r="J169" s="17">
        <f t="shared" si="34"/>
        <v>22</v>
      </c>
      <c r="K169" s="17">
        <v>79</v>
      </c>
      <c r="L169" s="19" t="s">
        <v>920</v>
      </c>
      <c r="N169" s="20" t="str">
        <f t="shared" si="29"/>
        <v>79ème régiment d'infanterie</v>
      </c>
      <c r="O169" s="21">
        <f t="shared" si="30"/>
        <v>1918</v>
      </c>
      <c r="P169" s="20" t="str">
        <f t="shared" si="33"/>
        <v>1896</v>
      </c>
      <c r="Q169" s="20">
        <f t="shared" si="31"/>
        <v>22</v>
      </c>
      <c r="R169" s="20">
        <f t="shared" si="28"/>
        <v>22</v>
      </c>
      <c r="S169" s="46" t="str">
        <f t="shared" si="36"/>
        <v>suite de suite de maladie contractée en service (dysenterie)</v>
      </c>
    </row>
    <row r="170" spans="1:20" ht="27.95" customHeight="1">
      <c r="A170" s="19" t="s">
        <v>804</v>
      </c>
      <c r="B170" s="19" t="s">
        <v>60</v>
      </c>
      <c r="C170" s="23" t="s">
        <v>360</v>
      </c>
      <c r="D170" s="19" t="s">
        <v>298</v>
      </c>
      <c r="E170" s="19" t="s">
        <v>301</v>
      </c>
      <c r="F170" s="47">
        <v>6781</v>
      </c>
      <c r="G170" s="19" t="s">
        <v>885</v>
      </c>
      <c r="H170" s="19" t="s">
        <v>849</v>
      </c>
      <c r="I170" s="19" t="s">
        <v>934</v>
      </c>
      <c r="J170" s="17">
        <f t="shared" si="34"/>
        <v>31</v>
      </c>
      <c r="K170" s="17">
        <v>246</v>
      </c>
      <c r="L170" s="19" t="s">
        <v>902</v>
      </c>
      <c r="N170" s="20" t="str">
        <f t="shared" si="29"/>
        <v>246ème régiment d'artillerie de campagne</v>
      </c>
      <c r="O170" s="21">
        <f t="shared" si="30"/>
        <v>1918</v>
      </c>
      <c r="P170" s="20" t="str">
        <f t="shared" si="33"/>
        <v>1887</v>
      </c>
      <c r="Q170" s="20">
        <f t="shared" si="31"/>
        <v>31</v>
      </c>
      <c r="R170" s="20">
        <f t="shared" si="28"/>
        <v>31</v>
      </c>
      <c r="S170" s="46" t="str">
        <f t="shared" si="36"/>
        <v>suite de suite de maladie contractée en service</v>
      </c>
    </row>
    <row r="171" spans="1:20" ht="27.95" customHeight="1">
      <c r="A171" s="19" t="s">
        <v>74</v>
      </c>
      <c r="B171" s="19" t="s">
        <v>21</v>
      </c>
      <c r="C171" s="23" t="s">
        <v>355</v>
      </c>
      <c r="D171" s="19" t="s">
        <v>339</v>
      </c>
      <c r="E171" s="19" t="s">
        <v>301</v>
      </c>
      <c r="F171" s="47">
        <v>6789</v>
      </c>
      <c r="G171" s="19" t="s">
        <v>797</v>
      </c>
      <c r="H171" s="19" t="s">
        <v>287</v>
      </c>
      <c r="I171" s="19" t="s">
        <v>934</v>
      </c>
      <c r="J171" s="17">
        <f t="shared" si="34"/>
        <v>32</v>
      </c>
      <c r="K171" s="17">
        <v>46</v>
      </c>
      <c r="L171" s="19" t="s">
        <v>920</v>
      </c>
      <c r="N171" s="20" t="str">
        <f t="shared" si="29"/>
        <v>46ème régiment d'infanterie</v>
      </c>
      <c r="O171" s="21">
        <f t="shared" si="30"/>
        <v>1918</v>
      </c>
      <c r="P171" s="20" t="str">
        <f t="shared" si="33"/>
        <v>1886</v>
      </c>
      <c r="Q171" s="20">
        <f t="shared" si="31"/>
        <v>32</v>
      </c>
      <c r="R171" s="20">
        <f t="shared" si="28"/>
        <v>32</v>
      </c>
      <c r="S171" s="46" t="str">
        <f t="shared" si="36"/>
        <v>suite de suite de maladie contractée en service</v>
      </c>
    </row>
    <row r="172" spans="1:20" ht="42.75" customHeight="1">
      <c r="A172" s="19" t="s">
        <v>100</v>
      </c>
      <c r="B172" s="19" t="s">
        <v>102</v>
      </c>
      <c r="C172" s="25" t="s">
        <v>599</v>
      </c>
      <c r="D172" s="19" t="s">
        <v>765</v>
      </c>
      <c r="E172" s="19" t="s">
        <v>328</v>
      </c>
      <c r="F172" s="47">
        <v>6795</v>
      </c>
      <c r="G172" s="19" t="s">
        <v>600</v>
      </c>
      <c r="H172" s="19" t="s">
        <v>367</v>
      </c>
      <c r="I172" s="19" t="s">
        <v>934</v>
      </c>
      <c r="J172" s="17">
        <f t="shared" si="34"/>
        <v>33</v>
      </c>
      <c r="K172" s="17">
        <v>5</v>
      </c>
      <c r="L172" s="19" t="s">
        <v>916</v>
      </c>
      <c r="N172" s="20" t="str">
        <f t="shared" si="29"/>
        <v>5ème régiment d'infanterie coloniale</v>
      </c>
      <c r="O172" s="21">
        <f t="shared" si="30"/>
        <v>1918</v>
      </c>
      <c r="P172" s="20" t="str">
        <f t="shared" ref="P172:P203" si="37">+RIGHT(C172,4)</f>
        <v>1885</v>
      </c>
      <c r="Q172" s="20">
        <f t="shared" si="31"/>
        <v>33</v>
      </c>
      <c r="S172" s="46" t="str">
        <f t="shared" si="36"/>
        <v>suite de suite de maladie contractée en service</v>
      </c>
    </row>
    <row r="173" spans="1:20" ht="27.95" customHeight="1">
      <c r="A173" s="19" t="s">
        <v>281</v>
      </c>
      <c r="B173" s="19" t="s">
        <v>25</v>
      </c>
      <c r="C173" s="22" t="s">
        <v>640</v>
      </c>
      <c r="D173" s="19" t="s">
        <v>641</v>
      </c>
      <c r="E173" s="19" t="s">
        <v>838</v>
      </c>
      <c r="F173" s="47">
        <v>6811</v>
      </c>
      <c r="G173" s="19" t="s">
        <v>642</v>
      </c>
      <c r="H173" s="19" t="s">
        <v>295</v>
      </c>
      <c r="I173" s="19" t="s">
        <v>934</v>
      </c>
      <c r="J173" s="17">
        <f t="shared" si="34"/>
        <v>40</v>
      </c>
      <c r="K173" s="17">
        <v>83</v>
      </c>
      <c r="L173" s="19" t="s">
        <v>922</v>
      </c>
      <c r="N173" s="20" t="str">
        <f t="shared" si="29"/>
        <v>83ème régiment d'infanterie territoriale</v>
      </c>
      <c r="O173" s="21">
        <f t="shared" si="30"/>
        <v>1918</v>
      </c>
      <c r="P173" s="20" t="str">
        <f t="shared" si="37"/>
        <v>1878</v>
      </c>
      <c r="Q173" s="20">
        <f t="shared" si="31"/>
        <v>40</v>
      </c>
      <c r="R173" s="20">
        <f t="shared" ref="R173:R194" si="38">Q173</f>
        <v>40</v>
      </c>
      <c r="S173" s="46" t="str">
        <f t="shared" si="36"/>
        <v>suite de suite de maladie contractée en service</v>
      </c>
    </row>
    <row r="174" spans="1:20" ht="27.95" customHeight="1">
      <c r="A174" s="19" t="s">
        <v>156</v>
      </c>
      <c r="B174" s="19" t="s">
        <v>23</v>
      </c>
      <c r="C174" s="22" t="s">
        <v>481</v>
      </c>
      <c r="D174" s="19"/>
      <c r="E174" s="19" t="s">
        <v>328</v>
      </c>
      <c r="F174" s="47">
        <v>6821</v>
      </c>
      <c r="G174" s="19" t="s">
        <v>773</v>
      </c>
      <c r="H174" s="19" t="s">
        <v>323</v>
      </c>
      <c r="I174" s="19" t="s">
        <v>935</v>
      </c>
      <c r="J174" s="17">
        <f t="shared" si="34"/>
        <v>36</v>
      </c>
      <c r="K174" s="17">
        <v>338</v>
      </c>
      <c r="L174" s="19" t="s">
        <v>920</v>
      </c>
      <c r="N174" s="20" t="str">
        <f t="shared" si="29"/>
        <v>338ème régiment d'infanterie</v>
      </c>
      <c r="O174" s="21">
        <f t="shared" si="30"/>
        <v>1918</v>
      </c>
      <c r="P174" s="20" t="str">
        <f t="shared" si="37"/>
        <v>1882</v>
      </c>
      <c r="Q174" s="20">
        <f t="shared" si="31"/>
        <v>36</v>
      </c>
      <c r="R174" s="20">
        <f t="shared" si="38"/>
        <v>36</v>
      </c>
      <c r="S174" s="46" t="str">
        <f t="shared" si="36"/>
        <v>suite de suite de maladie contractée en service( tubreculose)</v>
      </c>
    </row>
    <row r="175" spans="1:20" ht="27.95" customHeight="1">
      <c r="A175" s="19" t="s">
        <v>255</v>
      </c>
      <c r="B175" s="19" t="s">
        <v>72</v>
      </c>
      <c r="C175" s="22" t="s">
        <v>562</v>
      </c>
      <c r="D175" s="19" t="s">
        <v>563</v>
      </c>
      <c r="E175" s="19" t="s">
        <v>301</v>
      </c>
      <c r="F175" s="47">
        <v>6837</v>
      </c>
      <c r="G175" s="19" t="s">
        <v>564</v>
      </c>
      <c r="H175" s="19" t="s">
        <v>299</v>
      </c>
      <c r="I175" s="19" t="s">
        <v>933</v>
      </c>
      <c r="J175" s="17">
        <f t="shared" si="34"/>
        <v>25</v>
      </c>
      <c r="K175" s="17">
        <v>12</v>
      </c>
      <c r="L175" s="19" t="s">
        <v>912</v>
      </c>
      <c r="N175" s="20" t="str">
        <f t="shared" si="29"/>
        <v>12ème régiment de cuirassiers</v>
      </c>
      <c r="O175" s="21">
        <f t="shared" si="30"/>
        <v>1918</v>
      </c>
      <c r="P175" s="20" t="str">
        <f t="shared" si="37"/>
        <v>1893</v>
      </c>
      <c r="Q175" s="20">
        <f t="shared" si="31"/>
        <v>25</v>
      </c>
      <c r="R175" s="20">
        <f t="shared" si="38"/>
        <v>25</v>
      </c>
      <c r="S175" s="46" t="str">
        <f t="shared" si="36"/>
        <v>suite de suite de maladie contractée en service (dysenterie)</v>
      </c>
    </row>
    <row r="176" spans="1:20" ht="27.95" customHeight="1">
      <c r="A176" s="19" t="s">
        <v>243</v>
      </c>
      <c r="B176" s="19" t="s">
        <v>27</v>
      </c>
      <c r="C176" s="22" t="s">
        <v>549</v>
      </c>
      <c r="D176" s="19" t="s">
        <v>298</v>
      </c>
      <c r="E176" s="19" t="s">
        <v>301</v>
      </c>
      <c r="F176" s="47">
        <v>6838</v>
      </c>
      <c r="G176" s="19" t="s">
        <v>550</v>
      </c>
      <c r="H176" s="19" t="s">
        <v>900</v>
      </c>
      <c r="I176" s="19" t="s">
        <v>936</v>
      </c>
      <c r="J176" s="17">
        <f t="shared" si="34"/>
        <v>20</v>
      </c>
      <c r="K176" s="17">
        <v>262</v>
      </c>
      <c r="L176" s="19" t="s">
        <v>920</v>
      </c>
      <c r="N176" s="20" t="str">
        <f t="shared" si="29"/>
        <v>262ème régiment d'infanterie</v>
      </c>
      <c r="O176" s="21">
        <f t="shared" si="30"/>
        <v>1918</v>
      </c>
      <c r="P176" s="20" t="str">
        <f t="shared" si="37"/>
        <v>1898</v>
      </c>
      <c r="Q176" s="20">
        <f t="shared" si="31"/>
        <v>20</v>
      </c>
      <c r="R176" s="20">
        <f t="shared" si="38"/>
        <v>20</v>
      </c>
      <c r="S176" s="46" t="str">
        <f>+ "suite de "&amp;I176</f>
        <v>suite de suite de maladie contractée en service (confusions mentales)</v>
      </c>
    </row>
    <row r="177" spans="1:19" ht="27.95" customHeight="1">
      <c r="A177" s="19" t="s">
        <v>230</v>
      </c>
      <c r="B177" s="19" t="s">
        <v>20</v>
      </c>
      <c r="C177" s="22" t="s">
        <v>536</v>
      </c>
      <c r="D177" s="19" t="s">
        <v>537</v>
      </c>
      <c r="E177" s="19" t="s">
        <v>301</v>
      </c>
      <c r="F177" s="47">
        <v>6839</v>
      </c>
      <c r="G177" s="19" t="s">
        <v>538</v>
      </c>
      <c r="H177" s="19" t="s">
        <v>539</v>
      </c>
      <c r="I177" s="19" t="s">
        <v>937</v>
      </c>
      <c r="J177" s="17">
        <f t="shared" si="34"/>
        <v>21</v>
      </c>
      <c r="K177" s="17">
        <v>24</v>
      </c>
      <c r="L177" s="19" t="s">
        <v>905</v>
      </c>
      <c r="N177" s="20" t="str">
        <f t="shared" si="29"/>
        <v>24ème régiment d'Infanterie coloniale</v>
      </c>
      <c r="O177" s="21">
        <f t="shared" si="30"/>
        <v>1918</v>
      </c>
      <c r="P177" s="20" t="str">
        <f t="shared" si="37"/>
        <v>1897</v>
      </c>
      <c r="Q177" s="20">
        <f t="shared" si="31"/>
        <v>21</v>
      </c>
      <c r="R177" s="20">
        <f t="shared" si="38"/>
        <v>21</v>
      </c>
      <c r="S177" s="46" t="str">
        <f t="shared" ref="S177:S178" si="39">+ "suite de "&amp;I177</f>
        <v>suite de suite de maladie contractée en service (bronchite)</v>
      </c>
    </row>
    <row r="178" spans="1:19" ht="27.95" customHeight="1">
      <c r="A178" s="19" t="s">
        <v>139</v>
      </c>
      <c r="B178" s="19" t="s">
        <v>72</v>
      </c>
      <c r="C178" s="18" t="s">
        <v>459</v>
      </c>
      <c r="D178" s="19" t="s">
        <v>298</v>
      </c>
      <c r="E178" s="19" t="s">
        <v>301</v>
      </c>
      <c r="F178" s="47">
        <v>6848</v>
      </c>
      <c r="G178" s="19" t="s">
        <v>460</v>
      </c>
      <c r="H178" s="19" t="s">
        <v>436</v>
      </c>
      <c r="I178" s="19" t="s">
        <v>938</v>
      </c>
      <c r="J178" s="17">
        <f t="shared" si="34"/>
        <v>24</v>
      </c>
      <c r="K178" s="17">
        <v>63</v>
      </c>
      <c r="L178" s="19" t="s">
        <v>901</v>
      </c>
      <c r="N178" s="20" t="str">
        <f t="shared" si="29"/>
        <v>63ème régiment d'artillerie</v>
      </c>
      <c r="O178" s="21">
        <f t="shared" si="30"/>
        <v>1918</v>
      </c>
      <c r="P178" s="20" t="str">
        <f t="shared" si="37"/>
        <v>1894</v>
      </c>
      <c r="Q178" s="20">
        <f t="shared" si="31"/>
        <v>24</v>
      </c>
      <c r="R178" s="20">
        <f t="shared" si="38"/>
        <v>24</v>
      </c>
      <c r="S178" s="46" t="str">
        <f t="shared" si="39"/>
        <v>suite de suite de maladie contractée en service (broncho-pneumonie)</v>
      </c>
    </row>
    <row r="179" spans="1:19" ht="27.95" customHeight="1">
      <c r="A179" s="19" t="s">
        <v>264</v>
      </c>
      <c r="B179" s="19" t="s">
        <v>30</v>
      </c>
      <c r="C179" s="22" t="s">
        <v>570</v>
      </c>
      <c r="D179" s="19" t="s">
        <v>298</v>
      </c>
      <c r="E179" s="19" t="s">
        <v>301</v>
      </c>
      <c r="F179" s="47">
        <v>6851</v>
      </c>
      <c r="G179" s="19" t="s">
        <v>571</v>
      </c>
      <c r="H179" s="19" t="s">
        <v>396</v>
      </c>
      <c r="I179" s="19" t="s">
        <v>938</v>
      </c>
      <c r="J179" s="17">
        <f t="shared" si="34"/>
        <v>21</v>
      </c>
      <c r="K179" s="17">
        <v>101</v>
      </c>
      <c r="L179" s="19" t="s">
        <v>920</v>
      </c>
      <c r="M179" s="20" t="s">
        <v>661</v>
      </c>
      <c r="N179" s="20" t="str">
        <f t="shared" si="29"/>
        <v>101ème régiment d'infanterie</v>
      </c>
      <c r="O179" s="21">
        <f t="shared" si="30"/>
        <v>1918</v>
      </c>
      <c r="P179" s="20" t="str">
        <f t="shared" si="37"/>
        <v>1897</v>
      </c>
      <c r="Q179" s="20">
        <f t="shared" si="31"/>
        <v>21</v>
      </c>
      <c r="R179" s="20">
        <f t="shared" si="38"/>
        <v>21</v>
      </c>
      <c r="S179" s="46" t="str">
        <f t="shared" ref="S179:S180" si="40">+ "suite de "&amp;I179</f>
        <v>suite de suite de maladie contractée en service (broncho-pneumonie)</v>
      </c>
    </row>
    <row r="180" spans="1:19" ht="27.95" customHeight="1">
      <c r="A180" s="19" t="s">
        <v>82</v>
      </c>
      <c r="B180" s="19" t="s">
        <v>28</v>
      </c>
      <c r="C180" s="18" t="s">
        <v>393</v>
      </c>
      <c r="D180" s="19" t="s">
        <v>298</v>
      </c>
      <c r="E180" s="19" t="s">
        <v>301</v>
      </c>
      <c r="F180" s="47">
        <v>6860</v>
      </c>
      <c r="G180" s="19" t="s">
        <v>843</v>
      </c>
      <c r="H180" s="19" t="s">
        <v>299</v>
      </c>
      <c r="I180" s="19" t="s">
        <v>939</v>
      </c>
      <c r="J180" s="17">
        <f t="shared" si="34"/>
        <v>34</v>
      </c>
      <c r="K180" s="17">
        <v>12</v>
      </c>
      <c r="L180" s="19" t="s">
        <v>920</v>
      </c>
      <c r="N180" s="20" t="str">
        <f t="shared" si="29"/>
        <v>12ème régiment d'infanterie</v>
      </c>
      <c r="O180" s="21">
        <f t="shared" si="30"/>
        <v>1918</v>
      </c>
      <c r="P180" s="20" t="str">
        <f t="shared" si="37"/>
        <v>1884</v>
      </c>
      <c r="Q180" s="20">
        <f t="shared" si="31"/>
        <v>34</v>
      </c>
      <c r="R180" s="20">
        <f t="shared" si="38"/>
        <v>34</v>
      </c>
      <c r="S180" s="46" t="str">
        <f t="shared" si="40"/>
        <v>suite de suite de maladie contractée en service (pneumonie)</v>
      </c>
    </row>
    <row r="181" spans="1:19" ht="27.95" customHeight="1">
      <c r="A181" s="19" t="s">
        <v>171</v>
      </c>
      <c r="B181" s="19" t="s">
        <v>72</v>
      </c>
      <c r="C181" s="22" t="s">
        <v>732</v>
      </c>
      <c r="D181" s="19" t="s">
        <v>733</v>
      </c>
      <c r="E181" s="19" t="s">
        <v>768</v>
      </c>
      <c r="F181" s="47">
        <v>6873</v>
      </c>
      <c r="G181" s="19" t="s">
        <v>480</v>
      </c>
      <c r="H181" s="19" t="s">
        <v>734</v>
      </c>
      <c r="I181" s="19" t="s">
        <v>934</v>
      </c>
      <c r="J181" s="17">
        <f t="shared" si="34"/>
        <v>38</v>
      </c>
      <c r="K181" s="17">
        <v>282</v>
      </c>
      <c r="L181" s="19" t="s">
        <v>907</v>
      </c>
      <c r="N181" s="20" t="str">
        <f t="shared" si="29"/>
        <v>282ème régiment d'artillerie lourde</v>
      </c>
      <c r="O181" s="21">
        <f t="shared" si="30"/>
        <v>1918</v>
      </c>
      <c r="P181" s="20" t="str">
        <f t="shared" si="37"/>
        <v>1880</v>
      </c>
      <c r="Q181" s="20">
        <f t="shared" si="31"/>
        <v>38</v>
      </c>
      <c r="R181" s="20">
        <f t="shared" si="38"/>
        <v>38</v>
      </c>
      <c r="S181" s="46" t="str">
        <f t="shared" ref="S181:S183" si="41">+ "suite de "&amp;I181</f>
        <v>suite de suite de maladie contractée en service</v>
      </c>
    </row>
    <row r="182" spans="1:19" ht="27.95" customHeight="1">
      <c r="A182" s="19" t="s">
        <v>174</v>
      </c>
      <c r="B182" s="19" t="s">
        <v>27</v>
      </c>
      <c r="C182" s="22" t="s">
        <v>493</v>
      </c>
      <c r="D182" s="19" t="s">
        <v>494</v>
      </c>
      <c r="E182" s="19" t="s">
        <v>849</v>
      </c>
      <c r="F182" s="47">
        <v>6876</v>
      </c>
      <c r="G182" s="19" t="s">
        <v>495</v>
      </c>
      <c r="H182" s="19" t="s">
        <v>403</v>
      </c>
      <c r="I182" s="19" t="s">
        <v>934</v>
      </c>
      <c r="J182" s="17">
        <f t="shared" si="34"/>
        <v>26</v>
      </c>
      <c r="K182" s="17">
        <v>50</v>
      </c>
      <c r="L182" s="19" t="s">
        <v>908</v>
      </c>
      <c r="N182" s="20" t="str">
        <f t="shared" si="29"/>
        <v>50ème régiment d'artillerie assaut</v>
      </c>
      <c r="O182" s="21">
        <f t="shared" si="30"/>
        <v>1918</v>
      </c>
      <c r="P182" s="20" t="str">
        <f t="shared" si="37"/>
        <v>1892</v>
      </c>
      <c r="Q182" s="20">
        <f t="shared" si="31"/>
        <v>26</v>
      </c>
      <c r="R182" s="20">
        <f t="shared" si="38"/>
        <v>26</v>
      </c>
      <c r="S182" s="46" t="str">
        <f t="shared" si="41"/>
        <v>suite de suite de maladie contractée en service</v>
      </c>
    </row>
    <row r="183" spans="1:19" ht="27.95" customHeight="1">
      <c r="A183" s="19" t="s">
        <v>183</v>
      </c>
      <c r="B183" s="19" t="s">
        <v>51</v>
      </c>
      <c r="C183" s="22" t="s">
        <v>737</v>
      </c>
      <c r="D183" s="19" t="s">
        <v>738</v>
      </c>
      <c r="E183" s="19" t="s">
        <v>328</v>
      </c>
      <c r="F183" s="47">
        <v>6880</v>
      </c>
      <c r="G183" s="19" t="s">
        <v>739</v>
      </c>
      <c r="H183" s="19" t="s">
        <v>367</v>
      </c>
      <c r="I183" s="19" t="s">
        <v>934</v>
      </c>
      <c r="J183" s="17">
        <f t="shared" si="34"/>
        <v>32</v>
      </c>
      <c r="K183" s="17">
        <v>2</v>
      </c>
      <c r="L183" s="19" t="s">
        <v>920</v>
      </c>
      <c r="N183" s="20" t="str">
        <f t="shared" si="29"/>
        <v>2ème régiment d'infanterie</v>
      </c>
      <c r="O183" s="21">
        <f t="shared" si="30"/>
        <v>1918</v>
      </c>
      <c r="P183" s="20" t="str">
        <f t="shared" si="37"/>
        <v>1886</v>
      </c>
      <c r="Q183" s="20">
        <f t="shared" si="31"/>
        <v>32</v>
      </c>
      <c r="R183" s="20">
        <f t="shared" si="38"/>
        <v>32</v>
      </c>
      <c r="S183" s="46" t="str">
        <f t="shared" si="41"/>
        <v>suite de suite de maladie contractée en service</v>
      </c>
    </row>
    <row r="184" spans="1:19" ht="27.95" customHeight="1">
      <c r="A184" s="19" t="s">
        <v>13</v>
      </c>
      <c r="B184" s="19" t="s">
        <v>23</v>
      </c>
      <c r="C184" s="23" t="s">
        <v>311</v>
      </c>
      <c r="D184" s="19" t="s">
        <v>310</v>
      </c>
      <c r="E184" s="19" t="s">
        <v>849</v>
      </c>
      <c r="F184" s="47">
        <v>6889</v>
      </c>
      <c r="G184" s="19" t="s">
        <v>796</v>
      </c>
      <c r="H184" s="19" t="s">
        <v>307</v>
      </c>
      <c r="I184" s="19" t="s">
        <v>940</v>
      </c>
      <c r="J184" s="17">
        <f t="shared" si="34"/>
        <v>31</v>
      </c>
      <c r="K184" s="17">
        <v>112</v>
      </c>
      <c r="L184" s="19" t="s">
        <v>920</v>
      </c>
      <c r="N184" s="20" t="str">
        <f t="shared" si="29"/>
        <v>112ème régiment d'infanterie</v>
      </c>
      <c r="O184" s="21">
        <f t="shared" si="30"/>
        <v>1918</v>
      </c>
      <c r="P184" s="20" t="str">
        <f t="shared" si="37"/>
        <v>1887</v>
      </c>
      <c r="Q184" s="20">
        <f t="shared" si="31"/>
        <v>31</v>
      </c>
      <c r="R184" s="20">
        <f t="shared" si="38"/>
        <v>31</v>
      </c>
      <c r="S184" s="46" t="str">
        <f t="shared" ref="S184:S192" si="42">+ "suite de "&amp;I184</f>
        <v>suite de suite de maladie contractée en service (confusion mentale)</v>
      </c>
    </row>
    <row r="185" spans="1:19" ht="27.95" customHeight="1">
      <c r="A185" s="19" t="s">
        <v>37</v>
      </c>
      <c r="B185" s="19" t="s">
        <v>36</v>
      </c>
      <c r="C185" s="25" t="s">
        <v>648</v>
      </c>
      <c r="D185" s="19" t="s">
        <v>649</v>
      </c>
      <c r="E185" s="19" t="s">
        <v>849</v>
      </c>
      <c r="F185" s="47">
        <v>6906</v>
      </c>
      <c r="G185" s="19" t="s">
        <v>650</v>
      </c>
      <c r="H185" s="19" t="s">
        <v>403</v>
      </c>
      <c r="I185" s="19" t="s">
        <v>941</v>
      </c>
      <c r="J185" s="17">
        <f t="shared" si="34"/>
        <v>32</v>
      </c>
      <c r="K185" s="17">
        <v>1</v>
      </c>
      <c r="L185" s="19" t="s">
        <v>919</v>
      </c>
      <c r="N185" s="20" t="str">
        <f t="shared" si="29"/>
        <v>1ème régiment du génie</v>
      </c>
      <c r="O185" s="21">
        <f t="shared" si="30"/>
        <v>1918</v>
      </c>
      <c r="P185" s="20" t="str">
        <f t="shared" si="37"/>
        <v>1886</v>
      </c>
      <c r="Q185" s="20">
        <f t="shared" si="31"/>
        <v>32</v>
      </c>
      <c r="R185" s="20">
        <f t="shared" si="38"/>
        <v>32</v>
      </c>
      <c r="S185" s="46" t="str">
        <f t="shared" si="42"/>
        <v>suite de suite de maladie contractée au front</v>
      </c>
    </row>
    <row r="186" spans="1:19" ht="27.95" customHeight="1">
      <c r="A186" s="19" t="s">
        <v>59</v>
      </c>
      <c r="B186" s="19" t="s">
        <v>60</v>
      </c>
      <c r="C186" s="18" t="s">
        <v>366</v>
      </c>
      <c r="D186" s="19" t="s">
        <v>368</v>
      </c>
      <c r="E186" s="19" t="s">
        <v>367</v>
      </c>
      <c r="F186" s="47">
        <v>6913</v>
      </c>
      <c r="G186" s="19" t="s">
        <v>369</v>
      </c>
      <c r="H186" s="19" t="s">
        <v>292</v>
      </c>
      <c r="I186" s="19" t="s">
        <v>942</v>
      </c>
      <c r="J186" s="17">
        <f t="shared" si="34"/>
        <v>28</v>
      </c>
      <c r="K186" s="17">
        <v>29</v>
      </c>
      <c r="L186" s="19" t="s">
        <v>901</v>
      </c>
      <c r="N186" s="20" t="str">
        <f t="shared" si="29"/>
        <v>29ème régiment d'artillerie</v>
      </c>
      <c r="O186" s="21">
        <f t="shared" si="30"/>
        <v>1918</v>
      </c>
      <c r="P186" s="20" t="str">
        <f t="shared" si="37"/>
        <v>1890</v>
      </c>
      <c r="Q186" s="20">
        <f t="shared" si="31"/>
        <v>28</v>
      </c>
      <c r="R186" s="20">
        <f t="shared" si="38"/>
        <v>28</v>
      </c>
      <c r="S186" s="46" t="str">
        <f t="shared" si="42"/>
        <v>suite de suite de maladie en captivité</v>
      </c>
    </row>
    <row r="187" spans="1:19" ht="27.95" customHeight="1">
      <c r="A187" s="19" t="s">
        <v>161</v>
      </c>
      <c r="B187" s="19" t="s">
        <v>39</v>
      </c>
      <c r="C187" s="22" t="s">
        <v>487</v>
      </c>
      <c r="D187" s="19" t="s">
        <v>298</v>
      </c>
      <c r="E187" s="19" t="s">
        <v>301</v>
      </c>
      <c r="F187" s="47">
        <v>6918</v>
      </c>
      <c r="G187" s="19" t="s">
        <v>878</v>
      </c>
      <c r="H187" s="19" t="s">
        <v>428</v>
      </c>
      <c r="I187" s="19" t="s">
        <v>939</v>
      </c>
      <c r="J187" s="17">
        <f t="shared" si="34"/>
        <v>41</v>
      </c>
      <c r="K187" s="17">
        <v>236</v>
      </c>
      <c r="L187" s="19" t="s">
        <v>920</v>
      </c>
      <c r="N187" s="20" t="str">
        <f t="shared" si="29"/>
        <v>236ème régiment d'infanterie</v>
      </c>
      <c r="O187" s="21">
        <f t="shared" si="30"/>
        <v>1918</v>
      </c>
      <c r="P187" s="20" t="str">
        <f t="shared" si="37"/>
        <v>1877</v>
      </c>
      <c r="Q187" s="20">
        <f t="shared" si="31"/>
        <v>41</v>
      </c>
      <c r="R187" s="20">
        <f t="shared" si="38"/>
        <v>41</v>
      </c>
      <c r="S187" s="46" t="str">
        <f t="shared" si="42"/>
        <v>suite de suite de maladie contractée en service (pneumonie)</v>
      </c>
    </row>
    <row r="188" spans="1:19" ht="27.95" customHeight="1">
      <c r="A188" s="19" t="s">
        <v>14</v>
      </c>
      <c r="B188" s="19" t="s">
        <v>24</v>
      </c>
      <c r="C188" s="23" t="s">
        <v>312</v>
      </c>
      <c r="D188" s="19" t="s">
        <v>313</v>
      </c>
      <c r="E188" s="19" t="s">
        <v>849</v>
      </c>
      <c r="F188" s="47">
        <v>6926</v>
      </c>
      <c r="G188" s="19" t="s">
        <v>314</v>
      </c>
      <c r="H188" s="19" t="s">
        <v>315</v>
      </c>
      <c r="I188" s="19" t="s">
        <v>934</v>
      </c>
      <c r="J188" s="17">
        <f t="shared" si="34"/>
        <v>38</v>
      </c>
      <c r="K188" s="17">
        <v>3</v>
      </c>
      <c r="L188" s="19" t="s">
        <v>918</v>
      </c>
      <c r="N188" s="20" t="str">
        <f t="shared" si="29"/>
        <v>3ème régiment d'escadron du train</v>
      </c>
      <c r="O188" s="21">
        <f t="shared" si="30"/>
        <v>1918</v>
      </c>
      <c r="P188" s="20" t="str">
        <f t="shared" si="37"/>
        <v>1880</v>
      </c>
      <c r="Q188" s="20">
        <f t="shared" si="31"/>
        <v>38</v>
      </c>
      <c r="R188" s="20">
        <f t="shared" si="38"/>
        <v>38</v>
      </c>
      <c r="S188" s="46" t="str">
        <f t="shared" si="42"/>
        <v>suite de suite de maladie contractée en service</v>
      </c>
    </row>
    <row r="189" spans="1:19" ht="27.95" customHeight="1">
      <c r="A189" s="19" t="s">
        <v>88</v>
      </c>
      <c r="B189" s="19" t="s">
        <v>21</v>
      </c>
      <c r="C189" s="18" t="s">
        <v>398</v>
      </c>
      <c r="D189" s="19" t="s">
        <v>399</v>
      </c>
      <c r="E189" s="19" t="s">
        <v>400</v>
      </c>
      <c r="F189" s="47">
        <v>6947</v>
      </c>
      <c r="G189" s="19" t="s">
        <v>401</v>
      </c>
      <c r="H189" s="19" t="s">
        <v>301</v>
      </c>
      <c r="I189" s="19" t="s">
        <v>943</v>
      </c>
      <c r="J189" s="17">
        <f t="shared" si="34"/>
        <v>35</v>
      </c>
      <c r="K189" s="17">
        <v>1</v>
      </c>
      <c r="L189" s="19" t="s">
        <v>925</v>
      </c>
      <c r="N189" s="20" t="str">
        <f t="shared" si="29"/>
        <v>1ème régiment  des zouaves</v>
      </c>
      <c r="O189" s="21">
        <f t="shared" si="30"/>
        <v>1919</v>
      </c>
      <c r="P189" s="20" t="str">
        <f t="shared" si="37"/>
        <v>1884</v>
      </c>
      <c r="Q189" s="20">
        <f t="shared" si="31"/>
        <v>35</v>
      </c>
      <c r="R189" s="20">
        <f t="shared" si="38"/>
        <v>35</v>
      </c>
      <c r="S189" s="46" t="str">
        <f t="shared" si="42"/>
        <v>suite de suite de maladie contractée en service (grippe)</v>
      </c>
    </row>
    <row r="190" spans="1:19" ht="27.95" customHeight="1">
      <c r="A190" s="19" t="s">
        <v>211</v>
      </c>
      <c r="B190" s="19" t="s">
        <v>60</v>
      </c>
      <c r="C190" s="22" t="s">
        <v>520</v>
      </c>
      <c r="D190" s="19" t="s">
        <v>294</v>
      </c>
      <c r="E190" s="19" t="s">
        <v>403</v>
      </c>
      <c r="F190" s="47">
        <v>6980</v>
      </c>
      <c r="G190" s="19" t="s">
        <v>294</v>
      </c>
      <c r="H190" s="19" t="s">
        <v>403</v>
      </c>
      <c r="I190" s="19" t="s">
        <v>933</v>
      </c>
      <c r="J190" s="17">
        <f t="shared" si="34"/>
        <v>32</v>
      </c>
      <c r="K190" s="17">
        <v>2</v>
      </c>
      <c r="L190" s="19" t="s">
        <v>904</v>
      </c>
      <c r="N190" s="20" t="str">
        <f t="shared" si="29"/>
        <v>2ème régiment d'aviation</v>
      </c>
      <c r="O190" s="21">
        <f t="shared" si="30"/>
        <v>1919</v>
      </c>
      <c r="P190" s="20" t="str">
        <f t="shared" si="37"/>
        <v>1887</v>
      </c>
      <c r="Q190" s="20">
        <f t="shared" si="31"/>
        <v>32</v>
      </c>
      <c r="R190" s="20">
        <f t="shared" si="38"/>
        <v>32</v>
      </c>
      <c r="S190" s="46" t="str">
        <f t="shared" si="42"/>
        <v>suite de suite de maladie contractée en service (dysenterie)</v>
      </c>
    </row>
    <row r="191" spans="1:19" ht="27.95" customHeight="1">
      <c r="A191" s="19" t="s">
        <v>256</v>
      </c>
      <c r="B191" s="19" t="s">
        <v>30</v>
      </c>
      <c r="C191" s="22" t="s">
        <v>565</v>
      </c>
      <c r="D191" s="19" t="s">
        <v>381</v>
      </c>
      <c r="E191" s="19" t="s">
        <v>403</v>
      </c>
      <c r="F191" s="47">
        <v>7062</v>
      </c>
      <c r="G191" s="19" t="s">
        <v>566</v>
      </c>
      <c r="H191" s="19" t="s">
        <v>567</v>
      </c>
      <c r="I191" s="19" t="s">
        <v>944</v>
      </c>
      <c r="J191" s="17">
        <f t="shared" ref="J191:J222" si="43">IF(F191="","",YEAR(F191)-RIGHT(C191,4))</f>
        <v>22</v>
      </c>
      <c r="K191" s="17">
        <v>65</v>
      </c>
      <c r="L191" s="19" t="s">
        <v>921</v>
      </c>
      <c r="N191" s="20" t="str">
        <f t="shared" si="29"/>
        <v>65ème régiment d'Infanterie</v>
      </c>
      <c r="O191" s="21">
        <f t="shared" si="30"/>
        <v>1919</v>
      </c>
      <c r="P191" s="20" t="str">
        <f t="shared" si="37"/>
        <v>1897</v>
      </c>
      <c r="Q191" s="20">
        <f t="shared" si="31"/>
        <v>22</v>
      </c>
      <c r="R191" s="20">
        <f t="shared" si="38"/>
        <v>22</v>
      </c>
      <c r="S191" s="46" t="str">
        <f t="shared" si="42"/>
        <v>suite de suite de maladie contractée en service (tuberculose)</v>
      </c>
    </row>
    <row r="192" spans="1:19" ht="27.95" customHeight="1">
      <c r="A192" s="19" t="s">
        <v>800</v>
      </c>
      <c r="B192" s="19" t="s">
        <v>28</v>
      </c>
      <c r="C192" s="25" t="s">
        <v>645</v>
      </c>
      <c r="D192" s="19" t="s">
        <v>646</v>
      </c>
      <c r="E192" s="19" t="s">
        <v>301</v>
      </c>
      <c r="F192" s="47">
        <v>7123</v>
      </c>
      <c r="G192" s="19" t="s">
        <v>647</v>
      </c>
      <c r="H192" s="19" t="s">
        <v>899</v>
      </c>
      <c r="I192" s="19" t="s">
        <v>944</v>
      </c>
      <c r="J192" s="17">
        <f t="shared" si="43"/>
        <v>23</v>
      </c>
      <c r="K192" s="17">
        <v>28</v>
      </c>
      <c r="L192" s="19" t="s">
        <v>920</v>
      </c>
      <c r="N192" s="20" t="str">
        <f t="shared" si="29"/>
        <v>28ème régiment d'infanterie</v>
      </c>
      <c r="O192" s="21">
        <f t="shared" si="30"/>
        <v>1919</v>
      </c>
      <c r="P192" s="20" t="str">
        <f t="shared" si="37"/>
        <v>1896</v>
      </c>
      <c r="Q192" s="20">
        <f t="shared" si="31"/>
        <v>23</v>
      </c>
      <c r="R192" s="20">
        <f t="shared" si="38"/>
        <v>23</v>
      </c>
      <c r="S192" s="46" t="str">
        <f t="shared" si="42"/>
        <v>suite de suite de maladie contractée en service (tuberculose)</v>
      </c>
    </row>
    <row r="193" spans="1:19" ht="27.95" customHeight="1">
      <c r="A193" s="19" t="s">
        <v>100</v>
      </c>
      <c r="B193" s="19" t="s">
        <v>101</v>
      </c>
      <c r="C193" s="25" t="s">
        <v>599</v>
      </c>
      <c r="D193" s="19" t="s">
        <v>765</v>
      </c>
      <c r="E193" s="19" t="s">
        <v>328</v>
      </c>
      <c r="F193" s="18">
        <v>7160</v>
      </c>
      <c r="G193" s="19" t="s">
        <v>600</v>
      </c>
      <c r="H193" s="19" t="s">
        <v>367</v>
      </c>
      <c r="I193" s="19" t="s">
        <v>859</v>
      </c>
      <c r="J193" s="17">
        <f t="shared" si="43"/>
        <v>34</v>
      </c>
      <c r="K193" s="17">
        <v>5</v>
      </c>
      <c r="L193" s="19" t="s">
        <v>905</v>
      </c>
      <c r="N193" s="20" t="str">
        <f t="shared" ref="N193:N215" si="44">+K193&amp;"ème régiment "&amp;L193</f>
        <v>5ème régiment d'Infanterie coloniale</v>
      </c>
      <c r="O193" s="21">
        <f t="shared" ref="O193:O256" si="45">YEAR(F193)</f>
        <v>1919</v>
      </c>
      <c r="P193" s="20" t="str">
        <f t="shared" si="37"/>
        <v>1885</v>
      </c>
      <c r="Q193" s="20">
        <f t="shared" ref="Q193:Q256" si="46">+O193-P193</f>
        <v>34</v>
      </c>
      <c r="R193" s="20">
        <f t="shared" si="38"/>
        <v>34</v>
      </c>
      <c r="S193" s="20"/>
    </row>
    <row r="194" spans="1:19" ht="27.95" customHeight="1">
      <c r="A194" s="19" t="s">
        <v>228</v>
      </c>
      <c r="B194" s="19" t="s">
        <v>104</v>
      </c>
      <c r="C194" s="22" t="s">
        <v>534</v>
      </c>
      <c r="D194" s="19" t="s">
        <v>294</v>
      </c>
      <c r="E194" s="19" t="s">
        <v>403</v>
      </c>
      <c r="F194" s="47">
        <v>7168</v>
      </c>
      <c r="G194" s="19" t="s">
        <v>786</v>
      </c>
      <c r="H194" s="19" t="s">
        <v>301</v>
      </c>
      <c r="I194" s="19" t="s">
        <v>944</v>
      </c>
      <c r="J194" s="17">
        <f t="shared" si="43"/>
        <v>23</v>
      </c>
      <c r="K194" s="17">
        <v>500</v>
      </c>
      <c r="L194" s="19" t="s">
        <v>535</v>
      </c>
      <c r="N194" s="20" t="str">
        <f t="shared" si="44"/>
        <v>500ème régiment RAA</v>
      </c>
      <c r="O194" s="21">
        <f t="shared" si="45"/>
        <v>1919</v>
      </c>
      <c r="P194" s="20" t="str">
        <f t="shared" si="37"/>
        <v>1896</v>
      </c>
      <c r="Q194" s="20">
        <f t="shared" si="46"/>
        <v>23</v>
      </c>
      <c r="R194" s="20">
        <f t="shared" si="38"/>
        <v>23</v>
      </c>
      <c r="S194" s="46" t="str">
        <f>+ "suite de "&amp;I194</f>
        <v>suite de suite de maladie contractée en service (tuberculose)</v>
      </c>
    </row>
    <row r="195" spans="1:19" ht="27.95" customHeight="1">
      <c r="A195" s="19" t="s">
        <v>29</v>
      </c>
      <c r="B195" s="19" t="s">
        <v>123</v>
      </c>
      <c r="C195" s="23"/>
      <c r="D195" s="19"/>
      <c r="E195" s="19"/>
      <c r="F195" s="18"/>
      <c r="G195" s="19"/>
      <c r="H195" s="19"/>
      <c r="I195" s="19"/>
      <c r="J195" s="17" t="str">
        <f t="shared" si="43"/>
        <v/>
      </c>
      <c r="K195" s="17"/>
      <c r="L195" s="19"/>
      <c r="N195" s="20" t="str">
        <f t="shared" si="44"/>
        <v xml:space="preserve">ème régiment </v>
      </c>
      <c r="O195" s="21">
        <f t="shared" si="45"/>
        <v>1900</v>
      </c>
      <c r="P195" s="20" t="str">
        <f t="shared" si="37"/>
        <v/>
      </c>
      <c r="Q195" s="20" t="e">
        <f t="shared" si="46"/>
        <v>#VALUE!</v>
      </c>
      <c r="S195" s="20"/>
    </row>
    <row r="196" spans="1:19" ht="27.95" customHeight="1">
      <c r="A196" s="19" t="s">
        <v>31</v>
      </c>
      <c r="B196" s="19" t="s">
        <v>32</v>
      </c>
      <c r="C196" s="25"/>
      <c r="D196" s="19"/>
      <c r="E196" s="19"/>
      <c r="F196" s="17"/>
      <c r="G196" s="19"/>
      <c r="H196" s="19"/>
      <c r="I196" s="19"/>
      <c r="J196" s="17" t="str">
        <f t="shared" si="43"/>
        <v/>
      </c>
      <c r="K196" s="17"/>
      <c r="L196" s="19"/>
      <c r="N196" s="20" t="str">
        <f t="shared" si="44"/>
        <v xml:space="preserve">ème régiment </v>
      </c>
      <c r="O196" s="21">
        <f t="shared" si="45"/>
        <v>1900</v>
      </c>
      <c r="P196" s="20" t="str">
        <f t="shared" si="37"/>
        <v/>
      </c>
      <c r="Q196" s="20" t="e">
        <f t="shared" si="46"/>
        <v>#VALUE!</v>
      </c>
      <c r="S196" s="20"/>
    </row>
    <row r="197" spans="1:19" ht="27.95" customHeight="1">
      <c r="A197" s="19" t="s">
        <v>35</v>
      </c>
      <c r="B197" s="19" t="s">
        <v>16</v>
      </c>
      <c r="C197" s="25"/>
      <c r="D197" s="19"/>
      <c r="E197" s="19"/>
      <c r="F197" s="17"/>
      <c r="G197" s="19"/>
      <c r="H197" s="19"/>
      <c r="I197" s="19"/>
      <c r="J197" s="17" t="str">
        <f t="shared" si="43"/>
        <v/>
      </c>
      <c r="K197" s="17"/>
      <c r="L197" s="19"/>
      <c r="N197" s="20" t="str">
        <f t="shared" si="44"/>
        <v xml:space="preserve">ème régiment </v>
      </c>
      <c r="O197" s="21">
        <f t="shared" si="45"/>
        <v>1900</v>
      </c>
      <c r="P197" s="20" t="str">
        <f t="shared" si="37"/>
        <v/>
      </c>
      <c r="Q197" s="20" t="e">
        <f t="shared" si="46"/>
        <v>#VALUE!</v>
      </c>
      <c r="S197" s="20"/>
    </row>
    <row r="198" spans="1:19" ht="27.95" customHeight="1">
      <c r="A198" s="19" t="s">
        <v>40</v>
      </c>
      <c r="B198" s="19" t="s">
        <v>30</v>
      </c>
      <c r="C198" s="25"/>
      <c r="D198" s="19"/>
      <c r="E198" s="19"/>
      <c r="F198" s="17"/>
      <c r="G198" s="19"/>
      <c r="H198" s="19"/>
      <c r="I198" s="19"/>
      <c r="J198" s="17" t="str">
        <f t="shared" si="43"/>
        <v/>
      </c>
      <c r="K198" s="17"/>
      <c r="L198" s="19"/>
      <c r="N198" s="20" t="str">
        <f t="shared" si="44"/>
        <v xml:space="preserve">ème régiment </v>
      </c>
      <c r="O198" s="21">
        <f t="shared" si="45"/>
        <v>1900</v>
      </c>
      <c r="P198" s="20" t="str">
        <f t="shared" si="37"/>
        <v/>
      </c>
      <c r="Q198" s="20" t="e">
        <f t="shared" si="46"/>
        <v>#VALUE!</v>
      </c>
      <c r="S198" s="20"/>
    </row>
    <row r="199" spans="1:19" ht="27.95" customHeight="1">
      <c r="A199" s="19" t="s">
        <v>42</v>
      </c>
      <c r="B199" s="19" t="s">
        <v>18</v>
      </c>
      <c r="C199" s="18"/>
      <c r="D199" s="19"/>
      <c r="E199" s="19"/>
      <c r="F199" s="17"/>
      <c r="G199" s="19"/>
      <c r="H199" s="19"/>
      <c r="I199" s="19"/>
      <c r="J199" s="17" t="str">
        <f t="shared" si="43"/>
        <v/>
      </c>
      <c r="K199" s="17"/>
      <c r="L199" s="19"/>
      <c r="N199" s="20" t="str">
        <f t="shared" si="44"/>
        <v xml:space="preserve">ème régiment </v>
      </c>
      <c r="O199" s="21">
        <f t="shared" si="45"/>
        <v>1900</v>
      </c>
      <c r="P199" s="20" t="str">
        <f t="shared" si="37"/>
        <v/>
      </c>
      <c r="Q199" s="20" t="e">
        <f t="shared" si="46"/>
        <v>#VALUE!</v>
      </c>
      <c r="S199" s="20"/>
    </row>
    <row r="200" spans="1:19" ht="27.95" customHeight="1">
      <c r="A200" s="19" t="s">
        <v>45</v>
      </c>
      <c r="B200" s="19" t="s">
        <v>46</v>
      </c>
      <c r="C200" s="18"/>
      <c r="D200" s="19"/>
      <c r="E200" s="19"/>
      <c r="F200" s="17"/>
      <c r="G200" s="19"/>
      <c r="H200" s="19"/>
      <c r="I200" s="19"/>
      <c r="J200" s="17" t="str">
        <f t="shared" si="43"/>
        <v/>
      </c>
      <c r="K200" s="17"/>
      <c r="L200" s="19"/>
      <c r="N200" s="20" t="str">
        <f t="shared" si="44"/>
        <v xml:space="preserve">ème régiment </v>
      </c>
      <c r="O200" s="21">
        <f t="shared" si="45"/>
        <v>1900</v>
      </c>
      <c r="P200" s="20" t="str">
        <f t="shared" si="37"/>
        <v/>
      </c>
      <c r="Q200" s="20" t="e">
        <f t="shared" si="46"/>
        <v>#VALUE!</v>
      </c>
      <c r="S200" s="20"/>
    </row>
    <row r="201" spans="1:19" ht="27.95" customHeight="1">
      <c r="A201" s="19" t="s">
        <v>47</v>
      </c>
      <c r="B201" s="19" t="s">
        <v>48</v>
      </c>
      <c r="C201" s="18"/>
      <c r="D201" s="19"/>
      <c r="E201" s="19"/>
      <c r="F201" s="17"/>
      <c r="G201" s="19"/>
      <c r="H201" s="19"/>
      <c r="I201" s="19"/>
      <c r="J201" s="17" t="str">
        <f t="shared" si="43"/>
        <v/>
      </c>
      <c r="K201" s="17"/>
      <c r="L201" s="19"/>
      <c r="N201" s="20" t="str">
        <f t="shared" si="44"/>
        <v xml:space="preserve">ème régiment </v>
      </c>
      <c r="O201" s="21">
        <f t="shared" si="45"/>
        <v>1900</v>
      </c>
      <c r="P201" s="20" t="str">
        <f t="shared" si="37"/>
        <v/>
      </c>
      <c r="Q201" s="20" t="e">
        <f t="shared" si="46"/>
        <v>#VALUE!</v>
      </c>
      <c r="S201" s="20"/>
    </row>
    <row r="202" spans="1:19" ht="27.95" customHeight="1">
      <c r="A202" s="19" t="s">
        <v>54</v>
      </c>
      <c r="B202" s="19" t="s">
        <v>21</v>
      </c>
      <c r="C202" s="18"/>
      <c r="D202" s="19"/>
      <c r="E202" s="19"/>
      <c r="F202" s="17"/>
      <c r="G202" s="19"/>
      <c r="H202" s="19"/>
      <c r="I202" s="19"/>
      <c r="J202" s="17" t="str">
        <f t="shared" si="43"/>
        <v/>
      </c>
      <c r="K202" s="17"/>
      <c r="L202" s="19"/>
      <c r="N202" s="20" t="str">
        <f t="shared" si="44"/>
        <v xml:space="preserve">ème régiment </v>
      </c>
      <c r="O202" s="21">
        <f t="shared" si="45"/>
        <v>1900</v>
      </c>
      <c r="P202" s="20" t="str">
        <f t="shared" si="37"/>
        <v/>
      </c>
      <c r="Q202" s="20" t="e">
        <f t="shared" si="46"/>
        <v>#VALUE!</v>
      </c>
      <c r="S202" s="20"/>
    </row>
    <row r="203" spans="1:19" ht="27.95" customHeight="1">
      <c r="A203" s="19" t="s">
        <v>56</v>
      </c>
      <c r="B203" s="19" t="s">
        <v>28</v>
      </c>
      <c r="C203" s="18"/>
      <c r="D203" s="19"/>
      <c r="E203" s="19"/>
      <c r="F203" s="17"/>
      <c r="G203" s="19"/>
      <c r="H203" s="19"/>
      <c r="I203" s="19"/>
      <c r="J203" s="17" t="str">
        <f t="shared" si="43"/>
        <v/>
      </c>
      <c r="K203" s="17"/>
      <c r="L203" s="19"/>
      <c r="N203" s="20" t="str">
        <f t="shared" si="44"/>
        <v xml:space="preserve">ème régiment </v>
      </c>
      <c r="O203" s="21">
        <f t="shared" si="45"/>
        <v>1900</v>
      </c>
      <c r="P203" s="20" t="str">
        <f t="shared" si="37"/>
        <v/>
      </c>
      <c r="Q203" s="20" t="e">
        <f t="shared" si="46"/>
        <v>#VALUE!</v>
      </c>
      <c r="S203" s="20"/>
    </row>
    <row r="204" spans="1:19" ht="27.95" customHeight="1">
      <c r="A204" s="19" t="s">
        <v>58</v>
      </c>
      <c r="B204" s="19" t="s">
        <v>20</v>
      </c>
      <c r="C204" s="18"/>
      <c r="D204" s="19"/>
      <c r="E204" s="19"/>
      <c r="F204" s="17"/>
      <c r="G204" s="19"/>
      <c r="H204" s="19"/>
      <c r="I204" s="19"/>
      <c r="J204" s="17" t="str">
        <f t="shared" si="43"/>
        <v/>
      </c>
      <c r="K204" s="17"/>
      <c r="L204" s="19"/>
      <c r="N204" s="20" t="str">
        <f t="shared" si="44"/>
        <v xml:space="preserve">ème régiment </v>
      </c>
      <c r="O204" s="21">
        <f t="shared" si="45"/>
        <v>1900</v>
      </c>
      <c r="P204" s="20" t="str">
        <f t="shared" ref="P204:P235" si="47">+RIGHT(C204,4)</f>
        <v/>
      </c>
      <c r="Q204" s="20" t="e">
        <f t="shared" si="46"/>
        <v>#VALUE!</v>
      </c>
      <c r="S204" s="20"/>
    </row>
    <row r="205" spans="1:19" ht="27.95" customHeight="1">
      <c r="A205" s="19" t="s">
        <v>62</v>
      </c>
      <c r="B205" s="19" t="s">
        <v>63</v>
      </c>
      <c r="C205" s="18"/>
      <c r="D205" s="19"/>
      <c r="E205" s="19"/>
      <c r="F205" s="17"/>
      <c r="G205" s="19"/>
      <c r="H205" s="19"/>
      <c r="I205" s="19"/>
      <c r="J205" s="17" t="str">
        <f t="shared" si="43"/>
        <v/>
      </c>
      <c r="K205" s="17"/>
      <c r="L205" s="19"/>
      <c r="N205" s="20" t="str">
        <f t="shared" si="44"/>
        <v xml:space="preserve">ème régiment </v>
      </c>
      <c r="O205" s="21">
        <f t="shared" si="45"/>
        <v>1900</v>
      </c>
      <c r="P205" s="20" t="str">
        <f t="shared" si="47"/>
        <v/>
      </c>
      <c r="Q205" s="20" t="e">
        <f t="shared" si="46"/>
        <v>#VALUE!</v>
      </c>
      <c r="S205" s="20"/>
    </row>
    <row r="206" spans="1:19" ht="27.95" customHeight="1">
      <c r="A206" s="19" t="s">
        <v>803</v>
      </c>
      <c r="B206" s="19" t="s">
        <v>66</v>
      </c>
      <c r="C206" s="18"/>
      <c r="D206" s="19"/>
      <c r="E206" s="19"/>
      <c r="F206" s="17"/>
      <c r="G206" s="19"/>
      <c r="H206" s="19"/>
      <c r="I206" s="19"/>
      <c r="J206" s="17" t="str">
        <f t="shared" si="43"/>
        <v/>
      </c>
      <c r="K206" s="17"/>
      <c r="L206" s="19"/>
      <c r="N206" s="20" t="str">
        <f t="shared" si="44"/>
        <v xml:space="preserve">ème régiment </v>
      </c>
      <c r="O206" s="21">
        <f t="shared" si="45"/>
        <v>1900</v>
      </c>
      <c r="P206" s="20" t="str">
        <f t="shared" si="47"/>
        <v/>
      </c>
      <c r="Q206" s="20" t="e">
        <f t="shared" si="46"/>
        <v>#VALUE!</v>
      </c>
      <c r="S206" s="20"/>
    </row>
    <row r="207" spans="1:19" ht="27.95" customHeight="1">
      <c r="A207" s="19" t="s">
        <v>67</v>
      </c>
      <c r="B207" s="19" t="s">
        <v>18</v>
      </c>
      <c r="C207" s="18"/>
      <c r="D207" s="19"/>
      <c r="E207" s="19"/>
      <c r="F207" s="17"/>
      <c r="G207" s="19"/>
      <c r="H207" s="19"/>
      <c r="I207" s="19"/>
      <c r="J207" s="17" t="str">
        <f t="shared" si="43"/>
        <v/>
      </c>
      <c r="K207" s="17"/>
      <c r="L207" s="19"/>
      <c r="N207" s="20" t="str">
        <f t="shared" si="44"/>
        <v xml:space="preserve">ème régiment </v>
      </c>
      <c r="O207" s="21">
        <f t="shared" si="45"/>
        <v>1900</v>
      </c>
      <c r="P207" s="20" t="str">
        <f t="shared" si="47"/>
        <v/>
      </c>
      <c r="Q207" s="20" t="e">
        <f t="shared" si="46"/>
        <v>#VALUE!</v>
      </c>
      <c r="S207" s="20"/>
    </row>
    <row r="208" spans="1:19" ht="27.95" customHeight="1">
      <c r="A208" s="19" t="s">
        <v>70</v>
      </c>
      <c r="B208" s="19" t="s">
        <v>69</v>
      </c>
      <c r="C208" s="18"/>
      <c r="D208" s="19"/>
      <c r="E208" s="19"/>
      <c r="F208" s="17"/>
      <c r="G208" s="19"/>
      <c r="H208" s="19"/>
      <c r="I208" s="19"/>
      <c r="J208" s="17" t="str">
        <f t="shared" si="43"/>
        <v/>
      </c>
      <c r="K208" s="17"/>
      <c r="L208" s="19"/>
      <c r="N208" s="20" t="str">
        <f t="shared" si="44"/>
        <v xml:space="preserve">ème régiment </v>
      </c>
      <c r="O208" s="21">
        <f t="shared" si="45"/>
        <v>1900</v>
      </c>
      <c r="P208" s="20" t="str">
        <f t="shared" si="47"/>
        <v/>
      </c>
      <c r="Q208" s="20" t="e">
        <f t="shared" si="46"/>
        <v>#VALUE!</v>
      </c>
      <c r="S208" s="20"/>
    </row>
    <row r="209" spans="1:17" s="20" customFormat="1" ht="27.95" customHeight="1">
      <c r="A209" s="19" t="s">
        <v>71</v>
      </c>
      <c r="B209" s="19" t="s">
        <v>72</v>
      </c>
      <c r="C209" s="18"/>
      <c r="D209" s="19"/>
      <c r="E209" s="19"/>
      <c r="F209" s="17"/>
      <c r="G209" s="19"/>
      <c r="H209" s="19"/>
      <c r="I209" s="19"/>
      <c r="J209" s="17" t="str">
        <f t="shared" si="43"/>
        <v/>
      </c>
      <c r="K209" s="17"/>
      <c r="L209" s="19"/>
      <c r="N209" s="20" t="str">
        <f t="shared" si="44"/>
        <v xml:space="preserve">ème régiment </v>
      </c>
      <c r="O209" s="21">
        <f t="shared" si="45"/>
        <v>1900</v>
      </c>
      <c r="P209" s="20" t="str">
        <f t="shared" si="47"/>
        <v/>
      </c>
      <c r="Q209" s="20" t="e">
        <f t="shared" si="46"/>
        <v>#VALUE!</v>
      </c>
    </row>
    <row r="210" spans="1:17" s="20" customFormat="1" ht="27.95" customHeight="1">
      <c r="A210" s="19" t="s">
        <v>73</v>
      </c>
      <c r="B210" s="19" t="s">
        <v>20</v>
      </c>
      <c r="C210" s="18"/>
      <c r="D210" s="19"/>
      <c r="E210" s="19"/>
      <c r="F210" s="17"/>
      <c r="G210" s="19"/>
      <c r="H210" s="19"/>
      <c r="I210" s="19"/>
      <c r="J210" s="17" t="str">
        <f t="shared" si="43"/>
        <v/>
      </c>
      <c r="K210" s="17"/>
      <c r="L210" s="19"/>
      <c r="N210" s="20" t="str">
        <f t="shared" si="44"/>
        <v xml:space="preserve">ème régiment </v>
      </c>
      <c r="O210" s="21">
        <f t="shared" si="45"/>
        <v>1900</v>
      </c>
      <c r="P210" s="20" t="str">
        <f t="shared" si="47"/>
        <v/>
      </c>
      <c r="Q210" s="20" t="e">
        <f t="shared" si="46"/>
        <v>#VALUE!</v>
      </c>
    </row>
    <row r="211" spans="1:17" s="20" customFormat="1" ht="27.95" customHeight="1">
      <c r="A211" s="19" t="s">
        <v>80</v>
      </c>
      <c r="B211" s="19" t="s">
        <v>43</v>
      </c>
      <c r="C211" s="18"/>
      <c r="D211" s="19"/>
      <c r="E211" s="19"/>
      <c r="F211" s="17"/>
      <c r="G211" s="19"/>
      <c r="H211" s="19"/>
      <c r="I211" s="19"/>
      <c r="J211" s="17" t="str">
        <f t="shared" si="43"/>
        <v/>
      </c>
      <c r="K211" s="17"/>
      <c r="L211" s="19"/>
      <c r="N211" s="20" t="str">
        <f t="shared" si="44"/>
        <v xml:space="preserve">ème régiment </v>
      </c>
      <c r="O211" s="21">
        <f t="shared" si="45"/>
        <v>1900</v>
      </c>
      <c r="P211" s="20" t="str">
        <f t="shared" si="47"/>
        <v/>
      </c>
      <c r="Q211" s="20" t="e">
        <f t="shared" si="46"/>
        <v>#VALUE!</v>
      </c>
    </row>
    <row r="212" spans="1:17" s="20" customFormat="1" ht="27.95" customHeight="1">
      <c r="A212" s="19" t="s">
        <v>84</v>
      </c>
      <c r="B212" s="19" t="s">
        <v>85</v>
      </c>
      <c r="C212" s="18"/>
      <c r="D212" s="19"/>
      <c r="E212" s="19"/>
      <c r="F212" s="17"/>
      <c r="G212" s="19"/>
      <c r="H212" s="19"/>
      <c r="I212" s="19"/>
      <c r="J212" s="17" t="str">
        <f t="shared" si="43"/>
        <v/>
      </c>
      <c r="K212" s="17"/>
      <c r="L212" s="19"/>
      <c r="N212" s="20" t="str">
        <f t="shared" si="44"/>
        <v xml:space="preserve">ème régiment </v>
      </c>
      <c r="O212" s="21">
        <f t="shared" si="45"/>
        <v>1900</v>
      </c>
      <c r="P212" s="20" t="str">
        <f t="shared" si="47"/>
        <v/>
      </c>
      <c r="Q212" s="20" t="e">
        <f t="shared" si="46"/>
        <v>#VALUE!</v>
      </c>
    </row>
    <row r="213" spans="1:17" s="20" customFormat="1" ht="27.95" customHeight="1">
      <c r="A213" s="19" t="s">
        <v>86</v>
      </c>
      <c r="B213" s="19" t="s">
        <v>123</v>
      </c>
      <c r="C213" s="18"/>
      <c r="D213" s="19"/>
      <c r="E213" s="19"/>
      <c r="F213" s="17"/>
      <c r="G213" s="19"/>
      <c r="H213" s="19"/>
      <c r="I213" s="19"/>
      <c r="J213" s="17" t="str">
        <f t="shared" si="43"/>
        <v/>
      </c>
      <c r="K213" s="17"/>
      <c r="L213" s="19"/>
      <c r="N213" s="20" t="str">
        <f t="shared" si="44"/>
        <v xml:space="preserve">ème régiment </v>
      </c>
      <c r="O213" s="21">
        <f t="shared" si="45"/>
        <v>1900</v>
      </c>
      <c r="P213" s="20" t="str">
        <f t="shared" si="47"/>
        <v/>
      </c>
      <c r="Q213" s="20" t="e">
        <f t="shared" si="46"/>
        <v>#VALUE!</v>
      </c>
    </row>
    <row r="214" spans="1:17" s="20" customFormat="1" ht="27.95" customHeight="1">
      <c r="A214" s="19" t="s">
        <v>90</v>
      </c>
      <c r="B214" s="19" t="s">
        <v>91</v>
      </c>
      <c r="C214" s="18"/>
      <c r="D214" s="19"/>
      <c r="E214" s="19"/>
      <c r="F214" s="17"/>
      <c r="G214" s="19"/>
      <c r="H214" s="19"/>
      <c r="I214" s="19"/>
      <c r="J214" s="17" t="str">
        <f t="shared" si="43"/>
        <v/>
      </c>
      <c r="K214" s="17"/>
      <c r="L214" s="19"/>
      <c r="N214" s="20" t="str">
        <f t="shared" si="44"/>
        <v xml:space="preserve">ème régiment </v>
      </c>
      <c r="O214" s="21">
        <f t="shared" si="45"/>
        <v>1900</v>
      </c>
      <c r="P214" s="20" t="str">
        <f t="shared" si="47"/>
        <v/>
      </c>
      <c r="Q214" s="20" t="e">
        <f t="shared" si="46"/>
        <v>#VALUE!</v>
      </c>
    </row>
    <row r="215" spans="1:17" s="20" customFormat="1" ht="27.95" customHeight="1">
      <c r="A215" s="19" t="s">
        <v>95</v>
      </c>
      <c r="B215" s="19" t="s">
        <v>60</v>
      </c>
      <c r="C215" s="25"/>
      <c r="D215" s="19"/>
      <c r="E215" s="19"/>
      <c r="F215" s="17"/>
      <c r="G215" s="19"/>
      <c r="H215" s="19"/>
      <c r="I215" s="19"/>
      <c r="J215" s="17" t="str">
        <f t="shared" si="43"/>
        <v/>
      </c>
      <c r="K215" s="17"/>
      <c r="L215" s="19"/>
      <c r="N215" s="20" t="str">
        <f t="shared" si="44"/>
        <v xml:space="preserve">ème régiment </v>
      </c>
      <c r="O215" s="21">
        <f t="shared" si="45"/>
        <v>1900</v>
      </c>
      <c r="P215" s="20" t="str">
        <f t="shared" si="47"/>
        <v/>
      </c>
      <c r="Q215" s="20" t="e">
        <f t="shared" si="46"/>
        <v>#VALUE!</v>
      </c>
    </row>
    <row r="216" spans="1:17" s="20" customFormat="1" ht="27.95" customHeight="1">
      <c r="A216" s="19" t="s">
        <v>96</v>
      </c>
      <c r="B216" s="19" t="s">
        <v>24</v>
      </c>
      <c r="C216" s="25"/>
      <c r="D216" s="19"/>
      <c r="E216" s="19"/>
      <c r="F216" s="17"/>
      <c r="G216" s="19"/>
      <c r="H216" s="19"/>
      <c r="I216" s="19"/>
      <c r="J216" s="17" t="str">
        <f t="shared" si="43"/>
        <v/>
      </c>
      <c r="K216" s="17"/>
      <c r="L216" s="19"/>
      <c r="N216" s="20" t="s">
        <v>848</v>
      </c>
      <c r="O216" s="21">
        <f t="shared" si="45"/>
        <v>1900</v>
      </c>
      <c r="P216" s="20" t="str">
        <f t="shared" si="47"/>
        <v/>
      </c>
      <c r="Q216" s="20" t="e">
        <f t="shared" si="46"/>
        <v>#VALUE!</v>
      </c>
    </row>
    <row r="217" spans="1:17" s="20" customFormat="1" ht="27.95" customHeight="1">
      <c r="A217" s="19" t="s">
        <v>97</v>
      </c>
      <c r="B217" s="19" t="s">
        <v>18</v>
      </c>
      <c r="C217" s="25"/>
      <c r="D217" s="19"/>
      <c r="E217" s="19"/>
      <c r="F217" s="17"/>
      <c r="G217" s="19"/>
      <c r="H217" s="19"/>
      <c r="I217" s="19"/>
      <c r="J217" s="17" t="str">
        <f t="shared" si="43"/>
        <v/>
      </c>
      <c r="K217" s="17"/>
      <c r="L217" s="19"/>
      <c r="N217" s="20" t="s">
        <v>848</v>
      </c>
      <c r="O217" s="21">
        <f t="shared" si="45"/>
        <v>1900</v>
      </c>
      <c r="P217" s="20" t="str">
        <f t="shared" si="47"/>
        <v/>
      </c>
      <c r="Q217" s="20" t="e">
        <f t="shared" si="46"/>
        <v>#VALUE!</v>
      </c>
    </row>
    <row r="218" spans="1:17" s="20" customFormat="1" ht="27.95" customHeight="1">
      <c r="A218" s="19" t="s">
        <v>103</v>
      </c>
      <c r="B218" s="19" t="s">
        <v>104</v>
      </c>
      <c r="C218" s="25"/>
      <c r="D218" s="19"/>
      <c r="E218" s="19"/>
      <c r="F218" s="17"/>
      <c r="G218" s="19"/>
      <c r="H218" s="19"/>
      <c r="I218" s="19"/>
      <c r="J218" s="17" t="str">
        <f t="shared" si="43"/>
        <v/>
      </c>
      <c r="K218" s="17"/>
      <c r="L218" s="19"/>
      <c r="N218" s="20" t="s">
        <v>848</v>
      </c>
      <c r="O218" s="21">
        <f t="shared" si="45"/>
        <v>1900</v>
      </c>
      <c r="P218" s="20" t="str">
        <f t="shared" si="47"/>
        <v/>
      </c>
      <c r="Q218" s="20" t="e">
        <f t="shared" si="46"/>
        <v>#VALUE!</v>
      </c>
    </row>
    <row r="219" spans="1:17" s="20" customFormat="1" ht="27.95" customHeight="1">
      <c r="A219" s="19" t="s">
        <v>107</v>
      </c>
      <c r="B219" s="19" t="s">
        <v>108</v>
      </c>
      <c r="C219" s="25"/>
      <c r="D219" s="19"/>
      <c r="E219" s="19"/>
      <c r="F219" s="17"/>
      <c r="G219" s="19"/>
      <c r="H219" s="19"/>
      <c r="I219" s="19"/>
      <c r="J219" s="17" t="str">
        <f t="shared" si="43"/>
        <v/>
      </c>
      <c r="K219" s="17"/>
      <c r="L219" s="19"/>
      <c r="N219" s="20" t="s">
        <v>848</v>
      </c>
      <c r="O219" s="21">
        <f t="shared" si="45"/>
        <v>1900</v>
      </c>
      <c r="P219" s="20" t="str">
        <f t="shared" si="47"/>
        <v/>
      </c>
      <c r="Q219" s="20" t="e">
        <f t="shared" si="46"/>
        <v>#VALUE!</v>
      </c>
    </row>
    <row r="220" spans="1:17" s="20" customFormat="1" ht="27.95" customHeight="1">
      <c r="A220" s="19" t="s">
        <v>110</v>
      </c>
      <c r="B220" s="19" t="s">
        <v>16</v>
      </c>
      <c r="C220" s="25"/>
      <c r="D220" s="19"/>
      <c r="E220" s="19"/>
      <c r="F220" s="17"/>
      <c r="G220" s="19"/>
      <c r="H220" s="19"/>
      <c r="I220" s="19"/>
      <c r="J220" s="17" t="str">
        <f t="shared" si="43"/>
        <v/>
      </c>
      <c r="K220" s="17"/>
      <c r="L220" s="19"/>
      <c r="N220" s="20" t="s">
        <v>848</v>
      </c>
      <c r="O220" s="21">
        <f t="shared" si="45"/>
        <v>1900</v>
      </c>
      <c r="P220" s="20" t="str">
        <f t="shared" si="47"/>
        <v/>
      </c>
      <c r="Q220" s="20" t="e">
        <f t="shared" si="46"/>
        <v>#VALUE!</v>
      </c>
    </row>
    <row r="221" spans="1:17" s="20" customFormat="1" ht="27.95" customHeight="1">
      <c r="A221" s="19" t="s">
        <v>118</v>
      </c>
      <c r="B221" s="19" t="s">
        <v>119</v>
      </c>
      <c r="C221" s="25"/>
      <c r="D221" s="19"/>
      <c r="E221" s="19"/>
      <c r="F221" s="17"/>
      <c r="G221" s="19"/>
      <c r="H221" s="19"/>
      <c r="I221" s="19"/>
      <c r="J221" s="17" t="str">
        <f t="shared" si="43"/>
        <v/>
      </c>
      <c r="K221" s="17"/>
      <c r="L221" s="19"/>
      <c r="N221" s="20" t="s">
        <v>848</v>
      </c>
      <c r="O221" s="21">
        <f t="shared" si="45"/>
        <v>1900</v>
      </c>
      <c r="P221" s="20" t="str">
        <f t="shared" si="47"/>
        <v/>
      </c>
      <c r="Q221" s="20" t="e">
        <f t="shared" si="46"/>
        <v>#VALUE!</v>
      </c>
    </row>
    <row r="222" spans="1:17" s="20" customFormat="1" ht="27.95" customHeight="1">
      <c r="A222" s="19" t="s">
        <v>120</v>
      </c>
      <c r="B222" s="19" t="s">
        <v>51</v>
      </c>
      <c r="C222" s="25"/>
      <c r="D222" s="19"/>
      <c r="E222" s="19"/>
      <c r="F222" s="17"/>
      <c r="G222" s="19"/>
      <c r="H222" s="19"/>
      <c r="I222" s="19"/>
      <c r="J222" s="17" t="str">
        <f t="shared" si="43"/>
        <v/>
      </c>
      <c r="K222" s="17"/>
      <c r="L222" s="19"/>
      <c r="N222" s="20" t="s">
        <v>848</v>
      </c>
      <c r="O222" s="21">
        <f t="shared" si="45"/>
        <v>1900</v>
      </c>
      <c r="P222" s="20" t="str">
        <f t="shared" si="47"/>
        <v/>
      </c>
      <c r="Q222" s="20" t="e">
        <f t="shared" si="46"/>
        <v>#VALUE!</v>
      </c>
    </row>
    <row r="223" spans="1:17" s="20" customFormat="1" ht="27.95" customHeight="1">
      <c r="A223" s="19" t="s">
        <v>124</v>
      </c>
      <c r="B223" s="19" t="s">
        <v>66</v>
      </c>
      <c r="C223" s="25"/>
      <c r="D223" s="19"/>
      <c r="E223" s="19"/>
      <c r="F223" s="17"/>
      <c r="G223" s="19"/>
      <c r="H223" s="19"/>
      <c r="I223" s="19"/>
      <c r="J223" s="17" t="str">
        <f>IF(F223="","",YEAR(F223)-RIGHT(C222,4))</f>
        <v/>
      </c>
      <c r="K223" s="17"/>
      <c r="L223" s="19"/>
      <c r="N223" s="20" t="s">
        <v>848</v>
      </c>
      <c r="O223" s="21">
        <f t="shared" si="45"/>
        <v>1900</v>
      </c>
      <c r="P223" s="20" t="str">
        <f t="shared" si="47"/>
        <v/>
      </c>
      <c r="Q223" s="20" t="e">
        <f t="shared" si="46"/>
        <v>#VALUE!</v>
      </c>
    </row>
    <row r="224" spans="1:17" s="20" customFormat="1" ht="27.95" customHeight="1">
      <c r="A224" s="19" t="s">
        <v>126</v>
      </c>
      <c r="B224" s="19" t="s">
        <v>22</v>
      </c>
      <c r="C224" s="25"/>
      <c r="D224" s="19"/>
      <c r="E224" s="19"/>
      <c r="F224" s="17"/>
      <c r="G224" s="19"/>
      <c r="H224" s="19"/>
      <c r="I224" s="19"/>
      <c r="J224" s="17" t="str">
        <f t="shared" ref="J224:J255" si="48">IF(F224="","",YEAR(F224)-RIGHT(C224,4))</f>
        <v/>
      </c>
      <c r="K224" s="17"/>
      <c r="L224" s="19"/>
      <c r="N224" s="20" t="s">
        <v>848</v>
      </c>
      <c r="O224" s="21">
        <f t="shared" si="45"/>
        <v>1900</v>
      </c>
      <c r="P224" s="20" t="str">
        <f t="shared" si="47"/>
        <v/>
      </c>
      <c r="Q224" s="20" t="e">
        <f t="shared" si="46"/>
        <v>#VALUE!</v>
      </c>
    </row>
    <row r="225" spans="1:17" s="20" customFormat="1" ht="27.95" customHeight="1">
      <c r="A225" s="19" t="s">
        <v>127</v>
      </c>
      <c r="B225" s="19" t="s">
        <v>123</v>
      </c>
      <c r="C225" s="25"/>
      <c r="D225" s="19"/>
      <c r="E225" s="19"/>
      <c r="F225" s="17"/>
      <c r="G225" s="19"/>
      <c r="H225" s="19"/>
      <c r="I225" s="19"/>
      <c r="J225" s="17" t="str">
        <f t="shared" si="48"/>
        <v/>
      </c>
      <c r="K225" s="17"/>
      <c r="L225" s="19"/>
      <c r="N225" s="20" t="s">
        <v>848</v>
      </c>
      <c r="O225" s="21">
        <f t="shared" si="45"/>
        <v>1900</v>
      </c>
      <c r="P225" s="20" t="str">
        <f t="shared" si="47"/>
        <v/>
      </c>
      <c r="Q225" s="20" t="e">
        <f t="shared" si="46"/>
        <v>#VALUE!</v>
      </c>
    </row>
    <row r="226" spans="1:17" s="20" customFormat="1" ht="27.95" customHeight="1">
      <c r="A226" s="19" t="s">
        <v>807</v>
      </c>
      <c r="B226" s="19" t="s">
        <v>129</v>
      </c>
      <c r="C226" s="25"/>
      <c r="D226" s="19"/>
      <c r="E226" s="19"/>
      <c r="F226" s="17"/>
      <c r="G226" s="19"/>
      <c r="H226" s="19"/>
      <c r="I226" s="19"/>
      <c r="J226" s="17" t="str">
        <f t="shared" si="48"/>
        <v/>
      </c>
      <c r="K226" s="17"/>
      <c r="L226" s="19"/>
      <c r="N226" s="20" t="s">
        <v>848</v>
      </c>
      <c r="O226" s="21">
        <f t="shared" si="45"/>
        <v>1900</v>
      </c>
      <c r="P226" s="20" t="str">
        <f t="shared" si="47"/>
        <v/>
      </c>
      <c r="Q226" s="20" t="e">
        <f t="shared" si="46"/>
        <v>#VALUE!</v>
      </c>
    </row>
    <row r="227" spans="1:17" s="20" customFormat="1" ht="27.95" customHeight="1">
      <c r="A227" s="19" t="s">
        <v>130</v>
      </c>
      <c r="B227" s="19" t="s">
        <v>20</v>
      </c>
      <c r="C227" s="25"/>
      <c r="D227" s="19"/>
      <c r="E227" s="19"/>
      <c r="F227" s="17"/>
      <c r="G227" s="19"/>
      <c r="H227" s="19"/>
      <c r="I227" s="19"/>
      <c r="J227" s="17" t="str">
        <f t="shared" si="48"/>
        <v/>
      </c>
      <c r="K227" s="17"/>
      <c r="L227" s="19"/>
      <c r="N227" s="20" t="s">
        <v>848</v>
      </c>
      <c r="O227" s="21">
        <f t="shared" si="45"/>
        <v>1900</v>
      </c>
      <c r="P227" s="20" t="str">
        <f t="shared" si="47"/>
        <v/>
      </c>
      <c r="Q227" s="20" t="e">
        <f t="shared" si="46"/>
        <v>#VALUE!</v>
      </c>
    </row>
    <row r="228" spans="1:17" s="20" customFormat="1" ht="27.95" customHeight="1">
      <c r="A228" s="19" t="s">
        <v>131</v>
      </c>
      <c r="B228" s="19" t="s">
        <v>25</v>
      </c>
      <c r="C228" s="25"/>
      <c r="D228" s="19"/>
      <c r="E228" s="19"/>
      <c r="F228" s="17"/>
      <c r="G228" s="19"/>
      <c r="H228" s="19"/>
      <c r="I228" s="19"/>
      <c r="J228" s="17" t="str">
        <f t="shared" si="48"/>
        <v/>
      </c>
      <c r="K228" s="17"/>
      <c r="L228" s="19"/>
      <c r="N228" s="20" t="s">
        <v>848</v>
      </c>
      <c r="O228" s="21">
        <f t="shared" si="45"/>
        <v>1900</v>
      </c>
      <c r="P228" s="20" t="str">
        <f t="shared" si="47"/>
        <v/>
      </c>
      <c r="Q228" s="20" t="e">
        <f t="shared" si="46"/>
        <v>#VALUE!</v>
      </c>
    </row>
    <row r="229" spans="1:17" s="20" customFormat="1" ht="27.95" customHeight="1">
      <c r="A229" s="19" t="s">
        <v>134</v>
      </c>
      <c r="B229" s="19" t="s">
        <v>30</v>
      </c>
      <c r="C229" s="25"/>
      <c r="D229" s="19"/>
      <c r="E229" s="19"/>
      <c r="F229" s="18"/>
      <c r="G229" s="19"/>
      <c r="H229" s="19"/>
      <c r="I229" s="19"/>
      <c r="J229" s="17" t="str">
        <f t="shared" si="48"/>
        <v/>
      </c>
      <c r="K229" s="17"/>
      <c r="L229" s="19"/>
      <c r="N229" s="20" t="s">
        <v>848</v>
      </c>
      <c r="O229" s="21">
        <f t="shared" si="45"/>
        <v>1900</v>
      </c>
      <c r="P229" s="20" t="str">
        <f t="shared" si="47"/>
        <v/>
      </c>
      <c r="Q229" s="20" t="e">
        <f t="shared" si="46"/>
        <v>#VALUE!</v>
      </c>
    </row>
    <row r="230" spans="1:17" s="20" customFormat="1" ht="27.95" customHeight="1">
      <c r="A230" s="19" t="s">
        <v>136</v>
      </c>
      <c r="B230" s="19" t="s">
        <v>21</v>
      </c>
      <c r="C230" s="25"/>
      <c r="D230" s="19"/>
      <c r="E230" s="19"/>
      <c r="F230" s="17"/>
      <c r="G230" s="19"/>
      <c r="H230" s="19"/>
      <c r="I230" s="19"/>
      <c r="J230" s="17" t="str">
        <f t="shared" si="48"/>
        <v/>
      </c>
      <c r="K230" s="17"/>
      <c r="L230" s="19"/>
      <c r="N230" s="20" t="s">
        <v>848</v>
      </c>
      <c r="O230" s="21">
        <f t="shared" si="45"/>
        <v>1900</v>
      </c>
      <c r="P230" s="20" t="str">
        <f t="shared" si="47"/>
        <v/>
      </c>
      <c r="Q230" s="20" t="e">
        <f t="shared" si="46"/>
        <v>#VALUE!</v>
      </c>
    </row>
    <row r="231" spans="1:17" s="20" customFormat="1" ht="27.95" customHeight="1">
      <c r="A231" s="19" t="s">
        <v>141</v>
      </c>
      <c r="B231" s="19" t="s">
        <v>142</v>
      </c>
      <c r="C231" s="32"/>
      <c r="D231" s="19"/>
      <c r="E231" s="19"/>
      <c r="F231" s="17"/>
      <c r="G231" s="19"/>
      <c r="H231" s="19"/>
      <c r="I231" s="19"/>
      <c r="J231" s="17" t="str">
        <f t="shared" si="48"/>
        <v/>
      </c>
      <c r="K231" s="17"/>
      <c r="L231" s="19"/>
      <c r="N231" s="20" t="s">
        <v>848</v>
      </c>
      <c r="O231" s="21">
        <f t="shared" si="45"/>
        <v>1900</v>
      </c>
      <c r="P231" s="20" t="str">
        <f t="shared" si="47"/>
        <v/>
      </c>
      <c r="Q231" s="20" t="e">
        <f t="shared" si="46"/>
        <v>#VALUE!</v>
      </c>
    </row>
    <row r="232" spans="1:17" s="20" customFormat="1" ht="27.95" customHeight="1">
      <c r="A232" s="19" t="s">
        <v>148</v>
      </c>
      <c r="B232" s="19" t="s">
        <v>16</v>
      </c>
      <c r="C232" s="32"/>
      <c r="D232" s="19"/>
      <c r="E232" s="19"/>
      <c r="F232" s="18"/>
      <c r="G232" s="19"/>
      <c r="H232" s="19"/>
      <c r="I232" s="19"/>
      <c r="J232" s="17" t="str">
        <f t="shared" si="48"/>
        <v/>
      </c>
      <c r="K232" s="17"/>
      <c r="L232" s="19"/>
      <c r="N232" s="20" t="s">
        <v>848</v>
      </c>
      <c r="O232" s="21">
        <f t="shared" si="45"/>
        <v>1900</v>
      </c>
      <c r="P232" s="20" t="str">
        <f t="shared" si="47"/>
        <v/>
      </c>
      <c r="Q232" s="20" t="e">
        <f t="shared" si="46"/>
        <v>#VALUE!</v>
      </c>
    </row>
    <row r="233" spans="1:17" s="20" customFormat="1" ht="27.95" customHeight="1">
      <c r="A233" s="19" t="s">
        <v>149</v>
      </c>
      <c r="B233" s="19" t="s">
        <v>30</v>
      </c>
      <c r="C233" s="32"/>
      <c r="D233" s="19"/>
      <c r="E233" s="19"/>
      <c r="F233" s="17"/>
      <c r="G233" s="19"/>
      <c r="H233" s="19"/>
      <c r="I233" s="19"/>
      <c r="J233" s="17" t="str">
        <f t="shared" si="48"/>
        <v/>
      </c>
      <c r="K233" s="17"/>
      <c r="L233" s="19"/>
      <c r="N233" s="20" t="s">
        <v>848</v>
      </c>
      <c r="O233" s="21">
        <f t="shared" si="45"/>
        <v>1900</v>
      </c>
      <c r="P233" s="20" t="str">
        <f t="shared" si="47"/>
        <v/>
      </c>
      <c r="Q233" s="20" t="e">
        <f t="shared" si="46"/>
        <v>#VALUE!</v>
      </c>
    </row>
    <row r="234" spans="1:17" s="20" customFormat="1" ht="27.95" customHeight="1">
      <c r="A234" s="19" t="s">
        <v>154</v>
      </c>
      <c r="B234" s="19" t="s">
        <v>23</v>
      </c>
      <c r="C234" s="32"/>
      <c r="D234" s="19"/>
      <c r="E234" s="19"/>
      <c r="F234" s="17"/>
      <c r="G234" s="19"/>
      <c r="H234" s="19"/>
      <c r="I234" s="19"/>
      <c r="J234" s="17" t="str">
        <f t="shared" si="48"/>
        <v/>
      </c>
      <c r="K234" s="17"/>
      <c r="L234" s="19"/>
      <c r="N234" s="20" t="s">
        <v>848</v>
      </c>
      <c r="O234" s="21">
        <f t="shared" si="45"/>
        <v>1900</v>
      </c>
      <c r="P234" s="20" t="str">
        <f t="shared" si="47"/>
        <v/>
      </c>
      <c r="Q234" s="20" t="e">
        <f t="shared" si="46"/>
        <v>#VALUE!</v>
      </c>
    </row>
    <row r="235" spans="1:17" s="20" customFormat="1" ht="27.95" customHeight="1">
      <c r="A235" s="19" t="s">
        <v>160</v>
      </c>
      <c r="B235" s="19" t="s">
        <v>123</v>
      </c>
      <c r="C235" s="32"/>
      <c r="D235" s="19"/>
      <c r="E235" s="19"/>
      <c r="F235" s="17"/>
      <c r="G235" s="19"/>
      <c r="H235" s="19"/>
      <c r="I235" s="19"/>
      <c r="J235" s="17" t="str">
        <f t="shared" si="48"/>
        <v/>
      </c>
      <c r="K235" s="17"/>
      <c r="L235" s="19"/>
      <c r="N235" s="20" t="s">
        <v>848</v>
      </c>
      <c r="O235" s="21">
        <f t="shared" si="45"/>
        <v>1900</v>
      </c>
      <c r="P235" s="20" t="str">
        <f t="shared" si="47"/>
        <v/>
      </c>
      <c r="Q235" s="20" t="e">
        <f t="shared" si="46"/>
        <v>#VALUE!</v>
      </c>
    </row>
    <row r="236" spans="1:17" s="20" customFormat="1" ht="27.95" customHeight="1">
      <c r="A236" s="19" t="s">
        <v>162</v>
      </c>
      <c r="B236" s="19" t="s">
        <v>43</v>
      </c>
      <c r="C236" s="22"/>
      <c r="D236" s="19"/>
      <c r="E236" s="19"/>
      <c r="F236" s="17"/>
      <c r="G236" s="19"/>
      <c r="H236" s="19"/>
      <c r="I236" s="19"/>
      <c r="J236" s="17" t="str">
        <f t="shared" si="48"/>
        <v/>
      </c>
      <c r="K236" s="17"/>
      <c r="L236" s="19"/>
      <c r="N236" s="20" t="s">
        <v>848</v>
      </c>
      <c r="O236" s="21">
        <f t="shared" si="45"/>
        <v>1900</v>
      </c>
      <c r="P236" s="20" t="str">
        <f t="shared" ref="P236:P272" si="49">+RIGHT(C236,4)</f>
        <v/>
      </c>
      <c r="Q236" s="20" t="e">
        <f t="shared" si="46"/>
        <v>#VALUE!</v>
      </c>
    </row>
    <row r="237" spans="1:17" s="20" customFormat="1" ht="27.95" customHeight="1">
      <c r="A237" s="19" t="s">
        <v>166</v>
      </c>
      <c r="B237" s="19" t="s">
        <v>72</v>
      </c>
      <c r="C237" s="22"/>
      <c r="D237" s="19"/>
      <c r="E237" s="19"/>
      <c r="F237" s="17"/>
      <c r="G237" s="19"/>
      <c r="H237" s="19"/>
      <c r="I237" s="19"/>
      <c r="J237" s="17" t="str">
        <f t="shared" si="48"/>
        <v/>
      </c>
      <c r="K237" s="17"/>
      <c r="L237" s="19"/>
      <c r="N237" s="20" t="s">
        <v>848</v>
      </c>
      <c r="O237" s="21">
        <f t="shared" si="45"/>
        <v>1900</v>
      </c>
      <c r="P237" s="20" t="str">
        <f t="shared" si="49"/>
        <v/>
      </c>
      <c r="Q237" s="20" t="e">
        <f t="shared" si="46"/>
        <v>#VALUE!</v>
      </c>
    </row>
    <row r="238" spans="1:17" s="20" customFormat="1" ht="27.95" customHeight="1">
      <c r="A238" s="19" t="s">
        <v>178</v>
      </c>
      <c r="B238" s="19" t="s">
        <v>51</v>
      </c>
      <c r="C238" s="22"/>
      <c r="D238" s="19"/>
      <c r="E238" s="19"/>
      <c r="F238" s="17"/>
      <c r="G238" s="19"/>
      <c r="H238" s="19"/>
      <c r="I238" s="19"/>
      <c r="J238" s="17" t="str">
        <f t="shared" si="48"/>
        <v/>
      </c>
      <c r="K238" s="17"/>
      <c r="L238" s="19"/>
      <c r="N238" s="20" t="s">
        <v>848</v>
      </c>
      <c r="O238" s="21">
        <f t="shared" si="45"/>
        <v>1900</v>
      </c>
      <c r="P238" s="20" t="str">
        <f t="shared" si="49"/>
        <v/>
      </c>
      <c r="Q238" s="20" t="e">
        <f t="shared" si="46"/>
        <v>#VALUE!</v>
      </c>
    </row>
    <row r="239" spans="1:17" s="20" customFormat="1" ht="27.95" customHeight="1">
      <c r="A239" s="19" t="s">
        <v>180</v>
      </c>
      <c r="B239" s="19" t="s">
        <v>123</v>
      </c>
      <c r="C239" s="22"/>
      <c r="D239" s="19"/>
      <c r="E239" s="19"/>
      <c r="F239" s="17"/>
      <c r="G239" s="19"/>
      <c r="H239" s="19"/>
      <c r="I239" s="19"/>
      <c r="J239" s="17" t="str">
        <f t="shared" si="48"/>
        <v/>
      </c>
      <c r="K239" s="17"/>
      <c r="L239" s="19"/>
      <c r="N239" s="20" t="s">
        <v>848</v>
      </c>
      <c r="O239" s="21">
        <f t="shared" si="45"/>
        <v>1900</v>
      </c>
      <c r="P239" s="20" t="str">
        <f t="shared" si="49"/>
        <v/>
      </c>
      <c r="Q239" s="20" t="e">
        <f t="shared" si="46"/>
        <v>#VALUE!</v>
      </c>
    </row>
    <row r="240" spans="1:17" s="20" customFormat="1" ht="27.95" customHeight="1">
      <c r="A240" s="19" t="s">
        <v>181</v>
      </c>
      <c r="B240" s="19" t="s">
        <v>51</v>
      </c>
      <c r="C240" s="22"/>
      <c r="D240" s="19"/>
      <c r="E240" s="19"/>
      <c r="F240" s="17"/>
      <c r="G240" s="19"/>
      <c r="H240" s="19"/>
      <c r="I240" s="19"/>
      <c r="J240" s="17" t="str">
        <f t="shared" si="48"/>
        <v/>
      </c>
      <c r="K240" s="17"/>
      <c r="L240" s="19"/>
      <c r="N240" s="20" t="s">
        <v>848</v>
      </c>
      <c r="O240" s="21">
        <f t="shared" si="45"/>
        <v>1900</v>
      </c>
      <c r="P240" s="20" t="str">
        <f t="shared" si="49"/>
        <v/>
      </c>
      <c r="Q240" s="20" t="e">
        <f t="shared" si="46"/>
        <v>#VALUE!</v>
      </c>
    </row>
    <row r="241" spans="1:17" s="20" customFormat="1" ht="27.95" customHeight="1">
      <c r="A241" s="19" t="s">
        <v>182</v>
      </c>
      <c r="B241" s="19" t="s">
        <v>51</v>
      </c>
      <c r="C241" s="32"/>
      <c r="D241" s="19"/>
      <c r="E241" s="19"/>
      <c r="F241" s="17"/>
      <c r="G241" s="19"/>
      <c r="H241" s="19"/>
      <c r="I241" s="19"/>
      <c r="J241" s="17" t="str">
        <f t="shared" si="48"/>
        <v/>
      </c>
      <c r="K241" s="17"/>
      <c r="L241" s="19"/>
      <c r="N241" s="20" t="s">
        <v>848</v>
      </c>
      <c r="O241" s="21">
        <f t="shared" si="45"/>
        <v>1900</v>
      </c>
      <c r="P241" s="20" t="str">
        <f t="shared" si="49"/>
        <v/>
      </c>
      <c r="Q241" s="20" t="e">
        <f t="shared" si="46"/>
        <v>#VALUE!</v>
      </c>
    </row>
    <row r="242" spans="1:17" s="20" customFormat="1" ht="27.95" customHeight="1">
      <c r="A242" s="19" t="s">
        <v>187</v>
      </c>
      <c r="B242" s="19" t="s">
        <v>72</v>
      </c>
      <c r="C242" s="22"/>
      <c r="D242" s="19"/>
      <c r="E242" s="19"/>
      <c r="F242" s="17"/>
      <c r="G242" s="19"/>
      <c r="H242" s="19"/>
      <c r="I242" s="19"/>
      <c r="J242" s="17" t="str">
        <f t="shared" si="48"/>
        <v/>
      </c>
      <c r="K242" s="17"/>
      <c r="L242" s="19"/>
      <c r="N242" s="20" t="s">
        <v>848</v>
      </c>
      <c r="O242" s="21">
        <f t="shared" si="45"/>
        <v>1900</v>
      </c>
      <c r="P242" s="20" t="str">
        <f t="shared" si="49"/>
        <v/>
      </c>
      <c r="Q242" s="20" t="e">
        <f t="shared" si="46"/>
        <v>#VALUE!</v>
      </c>
    </row>
    <row r="243" spans="1:17" s="20" customFormat="1" ht="27.95" customHeight="1">
      <c r="A243" s="19" t="s">
        <v>188</v>
      </c>
      <c r="B243" s="19" t="s">
        <v>189</v>
      </c>
      <c r="C243" s="22"/>
      <c r="D243" s="19"/>
      <c r="E243" s="19"/>
      <c r="F243" s="17"/>
      <c r="G243" s="19"/>
      <c r="H243" s="19"/>
      <c r="I243" s="19"/>
      <c r="J243" s="17" t="str">
        <f t="shared" si="48"/>
        <v/>
      </c>
      <c r="K243" s="17"/>
      <c r="L243" s="19"/>
      <c r="N243" s="20" t="s">
        <v>848</v>
      </c>
      <c r="O243" s="21">
        <f t="shared" si="45"/>
        <v>1900</v>
      </c>
      <c r="P243" s="20" t="str">
        <f t="shared" si="49"/>
        <v/>
      </c>
      <c r="Q243" s="20" t="e">
        <f t="shared" si="46"/>
        <v>#VALUE!</v>
      </c>
    </row>
    <row r="244" spans="1:17" s="20" customFormat="1" ht="27.95" customHeight="1">
      <c r="A244" s="19" t="s">
        <v>192</v>
      </c>
      <c r="B244" s="19" t="s">
        <v>193</v>
      </c>
      <c r="C244" s="22"/>
      <c r="D244" s="19"/>
      <c r="E244" s="19"/>
      <c r="F244" s="17"/>
      <c r="G244" s="19"/>
      <c r="H244" s="19"/>
      <c r="I244" s="19"/>
      <c r="J244" s="17" t="str">
        <f t="shared" si="48"/>
        <v/>
      </c>
      <c r="K244" s="17"/>
      <c r="L244" s="19"/>
      <c r="N244" s="20" t="s">
        <v>848</v>
      </c>
      <c r="O244" s="21">
        <f t="shared" si="45"/>
        <v>1900</v>
      </c>
      <c r="P244" s="20" t="str">
        <f t="shared" si="49"/>
        <v/>
      </c>
      <c r="Q244" s="20" t="e">
        <f t="shared" si="46"/>
        <v>#VALUE!</v>
      </c>
    </row>
    <row r="245" spans="1:17" s="20" customFormat="1" ht="27.95" customHeight="1">
      <c r="A245" s="19" t="s">
        <v>194</v>
      </c>
      <c r="B245" s="19" t="s">
        <v>66</v>
      </c>
      <c r="C245" s="32"/>
      <c r="D245" s="19"/>
      <c r="E245" s="19"/>
      <c r="F245" s="17"/>
      <c r="G245" s="19"/>
      <c r="H245" s="19"/>
      <c r="I245" s="19"/>
      <c r="J245" s="17" t="str">
        <f t="shared" si="48"/>
        <v/>
      </c>
      <c r="K245" s="17"/>
      <c r="L245" s="19"/>
      <c r="N245" s="20" t="s">
        <v>848</v>
      </c>
      <c r="O245" s="21">
        <f t="shared" si="45"/>
        <v>1900</v>
      </c>
      <c r="P245" s="20" t="str">
        <f t="shared" si="49"/>
        <v/>
      </c>
      <c r="Q245" s="20" t="e">
        <f t="shared" si="46"/>
        <v>#VALUE!</v>
      </c>
    </row>
    <row r="246" spans="1:17" s="20" customFormat="1" ht="27.95" customHeight="1">
      <c r="A246" s="19" t="s">
        <v>194</v>
      </c>
      <c r="B246" s="19" t="s">
        <v>39</v>
      </c>
      <c r="C246" s="32"/>
      <c r="D246" s="19"/>
      <c r="E246" s="19"/>
      <c r="F246" s="17"/>
      <c r="G246" s="19"/>
      <c r="H246" s="19"/>
      <c r="I246" s="19"/>
      <c r="J246" s="17" t="str">
        <f t="shared" si="48"/>
        <v/>
      </c>
      <c r="K246" s="17"/>
      <c r="L246" s="19"/>
      <c r="N246" s="20" t="s">
        <v>848</v>
      </c>
      <c r="O246" s="21">
        <f t="shared" si="45"/>
        <v>1900</v>
      </c>
      <c r="P246" s="20" t="str">
        <f t="shared" si="49"/>
        <v/>
      </c>
      <c r="Q246" s="20" t="e">
        <f t="shared" si="46"/>
        <v>#VALUE!</v>
      </c>
    </row>
    <row r="247" spans="1:17" s="20" customFormat="1" ht="27.95" customHeight="1">
      <c r="A247" s="19" t="s">
        <v>810</v>
      </c>
      <c r="B247" s="19" t="s">
        <v>20</v>
      </c>
      <c r="C247" s="32"/>
      <c r="D247" s="19"/>
      <c r="E247" s="19"/>
      <c r="F247" s="17"/>
      <c r="G247" s="19"/>
      <c r="H247" s="19"/>
      <c r="I247" s="19"/>
      <c r="J247" s="17" t="str">
        <f t="shared" si="48"/>
        <v/>
      </c>
      <c r="K247" s="17"/>
      <c r="L247" s="19"/>
      <c r="N247" s="20" t="s">
        <v>848</v>
      </c>
      <c r="O247" s="21">
        <f t="shared" si="45"/>
        <v>1900</v>
      </c>
      <c r="P247" s="20" t="str">
        <f t="shared" si="49"/>
        <v/>
      </c>
      <c r="Q247" s="20" t="e">
        <f t="shared" si="46"/>
        <v>#VALUE!</v>
      </c>
    </row>
    <row r="248" spans="1:17" s="20" customFormat="1" ht="27.95" customHeight="1">
      <c r="A248" s="19" t="s">
        <v>199</v>
      </c>
      <c r="B248" s="19" t="s">
        <v>27</v>
      </c>
      <c r="C248" s="32"/>
      <c r="D248" s="19"/>
      <c r="E248" s="19"/>
      <c r="F248" s="17"/>
      <c r="G248" s="19"/>
      <c r="H248" s="19"/>
      <c r="I248" s="19"/>
      <c r="J248" s="17" t="str">
        <f t="shared" si="48"/>
        <v/>
      </c>
      <c r="K248" s="17"/>
      <c r="L248" s="19"/>
      <c r="N248" s="20" t="s">
        <v>848</v>
      </c>
      <c r="O248" s="21">
        <f t="shared" si="45"/>
        <v>1900</v>
      </c>
      <c r="P248" s="20" t="str">
        <f t="shared" si="49"/>
        <v/>
      </c>
      <c r="Q248" s="20" t="e">
        <f t="shared" si="46"/>
        <v>#VALUE!</v>
      </c>
    </row>
    <row r="249" spans="1:17" s="20" customFormat="1" ht="27.95" customHeight="1">
      <c r="A249" s="19" t="s">
        <v>201</v>
      </c>
      <c r="B249" s="19" t="s">
        <v>17</v>
      </c>
      <c r="C249" s="22"/>
      <c r="D249" s="19"/>
      <c r="E249" s="19"/>
      <c r="F249" s="17"/>
      <c r="G249" s="19"/>
      <c r="H249" s="19"/>
      <c r="I249" s="19"/>
      <c r="J249" s="17" t="str">
        <f t="shared" si="48"/>
        <v/>
      </c>
      <c r="K249" s="17"/>
      <c r="L249" s="19"/>
      <c r="N249" s="20" t="s">
        <v>848</v>
      </c>
      <c r="O249" s="21">
        <f t="shared" si="45"/>
        <v>1900</v>
      </c>
      <c r="P249" s="20" t="str">
        <f t="shared" si="49"/>
        <v/>
      </c>
      <c r="Q249" s="20" t="e">
        <f t="shared" si="46"/>
        <v>#VALUE!</v>
      </c>
    </row>
    <row r="250" spans="1:17" s="20" customFormat="1" ht="27.95" customHeight="1">
      <c r="A250" s="19" t="s">
        <v>208</v>
      </c>
      <c r="B250" s="19" t="s">
        <v>28</v>
      </c>
      <c r="C250" s="22"/>
      <c r="D250" s="19"/>
      <c r="E250" s="19"/>
      <c r="F250" s="17"/>
      <c r="G250" s="19"/>
      <c r="H250" s="19"/>
      <c r="I250" s="19"/>
      <c r="J250" s="17" t="str">
        <f t="shared" si="48"/>
        <v/>
      </c>
      <c r="K250" s="17"/>
      <c r="L250" s="19"/>
      <c r="N250" s="20" t="s">
        <v>848</v>
      </c>
      <c r="O250" s="21">
        <f t="shared" si="45"/>
        <v>1900</v>
      </c>
      <c r="P250" s="20" t="str">
        <f t="shared" si="49"/>
        <v/>
      </c>
      <c r="Q250" s="20" t="e">
        <f t="shared" si="46"/>
        <v>#VALUE!</v>
      </c>
    </row>
    <row r="251" spans="1:17" s="20" customFormat="1" ht="27.95" customHeight="1">
      <c r="A251" s="19" t="s">
        <v>210</v>
      </c>
      <c r="B251" s="19" t="s">
        <v>783</v>
      </c>
      <c r="C251" s="22"/>
      <c r="D251" s="19"/>
      <c r="E251" s="19"/>
      <c r="F251" s="17"/>
      <c r="G251" s="19"/>
      <c r="H251" s="19"/>
      <c r="I251" s="19"/>
      <c r="J251" s="17" t="str">
        <f t="shared" si="48"/>
        <v/>
      </c>
      <c r="K251" s="17"/>
      <c r="L251" s="19"/>
      <c r="N251" s="20" t="s">
        <v>848</v>
      </c>
      <c r="O251" s="21">
        <f t="shared" si="45"/>
        <v>1900</v>
      </c>
      <c r="P251" s="20" t="str">
        <f t="shared" si="49"/>
        <v/>
      </c>
      <c r="Q251" s="20" t="e">
        <f t="shared" si="46"/>
        <v>#VALUE!</v>
      </c>
    </row>
    <row r="252" spans="1:17" s="20" customFormat="1" ht="27.95" customHeight="1">
      <c r="A252" s="19" t="s">
        <v>213</v>
      </c>
      <c r="B252" s="19" t="s">
        <v>17</v>
      </c>
      <c r="C252" s="22"/>
      <c r="D252" s="19"/>
      <c r="E252" s="19"/>
      <c r="F252" s="17"/>
      <c r="G252" s="19"/>
      <c r="H252" s="19"/>
      <c r="I252" s="19"/>
      <c r="J252" s="17" t="str">
        <f t="shared" si="48"/>
        <v/>
      </c>
      <c r="K252" s="17"/>
      <c r="L252" s="19"/>
      <c r="N252" s="20" t="s">
        <v>848</v>
      </c>
      <c r="O252" s="21">
        <f t="shared" si="45"/>
        <v>1900</v>
      </c>
      <c r="P252" s="20" t="str">
        <f t="shared" si="49"/>
        <v/>
      </c>
      <c r="Q252" s="20" t="e">
        <f t="shared" si="46"/>
        <v>#VALUE!</v>
      </c>
    </row>
    <row r="253" spans="1:17" s="20" customFormat="1" ht="27.95" customHeight="1">
      <c r="A253" s="19" t="s">
        <v>215</v>
      </c>
      <c r="B253" s="19" t="s">
        <v>51</v>
      </c>
      <c r="C253" s="22"/>
      <c r="D253" s="19"/>
      <c r="E253" s="19"/>
      <c r="F253" s="17"/>
      <c r="G253" s="19"/>
      <c r="H253" s="19"/>
      <c r="I253" s="19"/>
      <c r="J253" s="17" t="str">
        <f t="shared" si="48"/>
        <v/>
      </c>
      <c r="K253" s="17"/>
      <c r="L253" s="19"/>
      <c r="N253" s="20" t="s">
        <v>848</v>
      </c>
      <c r="O253" s="21">
        <f t="shared" si="45"/>
        <v>1900</v>
      </c>
      <c r="P253" s="20" t="str">
        <f t="shared" si="49"/>
        <v/>
      </c>
      <c r="Q253" s="20" t="e">
        <f t="shared" si="46"/>
        <v>#VALUE!</v>
      </c>
    </row>
    <row r="254" spans="1:17" s="20" customFormat="1" ht="27.95" customHeight="1">
      <c r="A254" s="19" t="s">
        <v>215</v>
      </c>
      <c r="B254" s="19" t="s">
        <v>28</v>
      </c>
      <c r="C254" s="22"/>
      <c r="D254" s="19"/>
      <c r="E254" s="19"/>
      <c r="F254" s="17"/>
      <c r="G254" s="19"/>
      <c r="H254" s="19"/>
      <c r="I254" s="19"/>
      <c r="J254" s="17" t="str">
        <f t="shared" si="48"/>
        <v/>
      </c>
      <c r="K254" s="17"/>
      <c r="L254" s="19"/>
      <c r="N254" s="20" t="s">
        <v>848</v>
      </c>
      <c r="O254" s="21">
        <f t="shared" si="45"/>
        <v>1900</v>
      </c>
      <c r="P254" s="20" t="str">
        <f t="shared" si="49"/>
        <v/>
      </c>
      <c r="Q254" s="20" t="e">
        <f t="shared" si="46"/>
        <v>#VALUE!</v>
      </c>
    </row>
    <row r="255" spans="1:17" s="20" customFormat="1" ht="27.95" customHeight="1">
      <c r="A255" s="19" t="s">
        <v>219</v>
      </c>
      <c r="B255" s="19" t="s">
        <v>220</v>
      </c>
      <c r="C255" s="22"/>
      <c r="D255" s="19"/>
      <c r="E255" s="19"/>
      <c r="F255" s="17"/>
      <c r="G255" s="19"/>
      <c r="H255" s="19"/>
      <c r="I255" s="19"/>
      <c r="J255" s="17" t="str">
        <f t="shared" si="48"/>
        <v/>
      </c>
      <c r="K255" s="17"/>
      <c r="L255" s="19"/>
      <c r="N255" s="20" t="s">
        <v>848</v>
      </c>
      <c r="O255" s="21">
        <f t="shared" si="45"/>
        <v>1900</v>
      </c>
      <c r="P255" s="20" t="str">
        <f t="shared" si="49"/>
        <v/>
      </c>
      <c r="Q255" s="20" t="e">
        <f t="shared" si="46"/>
        <v>#VALUE!</v>
      </c>
    </row>
    <row r="256" spans="1:17" s="20" customFormat="1" ht="27.95" customHeight="1">
      <c r="A256" s="19" t="s">
        <v>222</v>
      </c>
      <c r="B256" s="19" t="s">
        <v>223</v>
      </c>
      <c r="C256" s="22"/>
      <c r="D256" s="19"/>
      <c r="E256" s="19"/>
      <c r="F256" s="17"/>
      <c r="G256" s="19"/>
      <c r="H256" s="19"/>
      <c r="I256" s="19"/>
      <c r="J256" s="17" t="str">
        <f t="shared" ref="J256:J272" si="50">IF(F256="","",YEAR(F256)-RIGHT(C256,4))</f>
        <v/>
      </c>
      <c r="K256" s="17"/>
      <c r="L256" s="19"/>
      <c r="N256" s="20" t="s">
        <v>848</v>
      </c>
      <c r="O256" s="21">
        <f t="shared" si="45"/>
        <v>1900</v>
      </c>
      <c r="P256" s="20" t="str">
        <f t="shared" si="49"/>
        <v/>
      </c>
      <c r="Q256" s="20" t="e">
        <f t="shared" si="46"/>
        <v>#VALUE!</v>
      </c>
    </row>
    <row r="257" spans="1:17" s="20" customFormat="1" ht="27.95" customHeight="1">
      <c r="A257" s="19" t="s">
        <v>813</v>
      </c>
      <c r="B257" s="19" t="s">
        <v>21</v>
      </c>
      <c r="C257" s="22"/>
      <c r="D257" s="19"/>
      <c r="E257" s="19"/>
      <c r="F257" s="17"/>
      <c r="G257" s="19"/>
      <c r="H257" s="19"/>
      <c r="I257" s="19"/>
      <c r="J257" s="17" t="str">
        <f t="shared" si="50"/>
        <v/>
      </c>
      <c r="K257" s="17"/>
      <c r="L257" s="19"/>
      <c r="N257" s="20" t="s">
        <v>848</v>
      </c>
      <c r="O257" s="21">
        <f t="shared" ref="O257:O272" si="51">YEAR(F257)</f>
        <v>1900</v>
      </c>
      <c r="P257" s="20" t="str">
        <f t="shared" si="49"/>
        <v/>
      </c>
      <c r="Q257" s="20" t="e">
        <f t="shared" ref="Q257:Q272" si="52">+O257-P257</f>
        <v>#VALUE!</v>
      </c>
    </row>
    <row r="258" spans="1:17" s="20" customFormat="1" ht="27.95" customHeight="1">
      <c r="A258" s="19" t="s">
        <v>231</v>
      </c>
      <c r="B258" s="19" t="s">
        <v>27</v>
      </c>
      <c r="C258" s="22"/>
      <c r="D258" s="19"/>
      <c r="E258" s="19"/>
      <c r="F258" s="17"/>
      <c r="G258" s="19"/>
      <c r="H258" s="19"/>
      <c r="I258" s="19"/>
      <c r="J258" s="17" t="str">
        <f t="shared" si="50"/>
        <v/>
      </c>
      <c r="K258" s="17"/>
      <c r="L258" s="19"/>
      <c r="N258" s="20" t="s">
        <v>848</v>
      </c>
      <c r="O258" s="21">
        <f t="shared" si="51"/>
        <v>1900</v>
      </c>
      <c r="P258" s="20" t="str">
        <f t="shared" si="49"/>
        <v/>
      </c>
      <c r="Q258" s="20" t="e">
        <f t="shared" si="52"/>
        <v>#VALUE!</v>
      </c>
    </row>
    <row r="259" spans="1:17" s="20" customFormat="1" ht="27.95" customHeight="1">
      <c r="A259" s="19" t="s">
        <v>231</v>
      </c>
      <c r="B259" s="19" t="s">
        <v>60</v>
      </c>
      <c r="C259" s="22"/>
      <c r="D259" s="19"/>
      <c r="E259" s="19"/>
      <c r="F259" s="17"/>
      <c r="G259" s="19"/>
      <c r="H259" s="19"/>
      <c r="I259" s="19"/>
      <c r="J259" s="17" t="str">
        <f t="shared" si="50"/>
        <v/>
      </c>
      <c r="K259" s="17"/>
      <c r="L259" s="19"/>
      <c r="N259" s="20" t="s">
        <v>848</v>
      </c>
      <c r="O259" s="21">
        <f t="shared" si="51"/>
        <v>1900</v>
      </c>
      <c r="P259" s="20" t="str">
        <f t="shared" si="49"/>
        <v/>
      </c>
      <c r="Q259" s="20" t="e">
        <f t="shared" si="52"/>
        <v>#VALUE!</v>
      </c>
    </row>
    <row r="260" spans="1:17" s="20" customFormat="1" ht="27.95" customHeight="1">
      <c r="A260" s="19" t="s">
        <v>232</v>
      </c>
      <c r="B260" s="19" t="s">
        <v>27</v>
      </c>
      <c r="C260" s="22"/>
      <c r="D260" s="19"/>
      <c r="E260" s="19"/>
      <c r="F260" s="17"/>
      <c r="G260" s="19"/>
      <c r="H260" s="19"/>
      <c r="I260" s="19"/>
      <c r="J260" s="17" t="str">
        <f t="shared" si="50"/>
        <v/>
      </c>
      <c r="K260" s="17"/>
      <c r="L260" s="19"/>
      <c r="N260" s="20" t="s">
        <v>848</v>
      </c>
      <c r="O260" s="21">
        <f t="shared" si="51"/>
        <v>1900</v>
      </c>
      <c r="P260" s="20" t="str">
        <f t="shared" si="49"/>
        <v/>
      </c>
      <c r="Q260" s="20" t="e">
        <f t="shared" si="52"/>
        <v>#VALUE!</v>
      </c>
    </row>
    <row r="261" spans="1:17" s="20" customFormat="1" ht="27.95" customHeight="1">
      <c r="A261" s="19" t="s">
        <v>235</v>
      </c>
      <c r="B261" s="19" t="s">
        <v>236</v>
      </c>
      <c r="C261" s="22"/>
      <c r="D261" s="19"/>
      <c r="E261" s="19"/>
      <c r="F261" s="17"/>
      <c r="G261" s="19"/>
      <c r="H261" s="19"/>
      <c r="I261" s="19"/>
      <c r="J261" s="17" t="str">
        <f t="shared" si="50"/>
        <v/>
      </c>
      <c r="K261" s="17"/>
      <c r="L261" s="19"/>
      <c r="N261" s="20" t="s">
        <v>848</v>
      </c>
      <c r="O261" s="21">
        <f t="shared" si="51"/>
        <v>1900</v>
      </c>
      <c r="P261" s="20" t="str">
        <f t="shared" si="49"/>
        <v/>
      </c>
      <c r="Q261" s="20" t="e">
        <f t="shared" si="52"/>
        <v>#VALUE!</v>
      </c>
    </row>
    <row r="262" spans="1:17" s="20" customFormat="1" ht="27.95" customHeight="1">
      <c r="A262" s="19" t="s">
        <v>237</v>
      </c>
      <c r="B262" s="19" t="s">
        <v>20</v>
      </c>
      <c r="C262" s="22"/>
      <c r="D262" s="19"/>
      <c r="E262" s="19"/>
      <c r="F262" s="17"/>
      <c r="G262" s="19"/>
      <c r="H262" s="19"/>
      <c r="I262" s="19"/>
      <c r="J262" s="17" t="str">
        <f t="shared" si="50"/>
        <v/>
      </c>
      <c r="K262" s="17"/>
      <c r="L262" s="19"/>
      <c r="N262" s="20" t="s">
        <v>848</v>
      </c>
      <c r="O262" s="21">
        <f t="shared" si="51"/>
        <v>1900</v>
      </c>
      <c r="P262" s="20" t="str">
        <f t="shared" si="49"/>
        <v/>
      </c>
      <c r="Q262" s="20" t="e">
        <f t="shared" si="52"/>
        <v>#VALUE!</v>
      </c>
    </row>
    <row r="263" spans="1:17" s="20" customFormat="1" ht="27.95" customHeight="1">
      <c r="A263" s="19" t="s">
        <v>241</v>
      </c>
      <c r="B263" s="19" t="s">
        <v>27</v>
      </c>
      <c r="C263" s="22"/>
      <c r="D263" s="19"/>
      <c r="E263" s="19"/>
      <c r="F263" s="17"/>
      <c r="G263" s="19"/>
      <c r="H263" s="19"/>
      <c r="I263" s="19"/>
      <c r="J263" s="17" t="str">
        <f t="shared" si="50"/>
        <v/>
      </c>
      <c r="K263" s="17"/>
      <c r="L263" s="19"/>
      <c r="N263" s="20" t="s">
        <v>848</v>
      </c>
      <c r="O263" s="21">
        <f t="shared" si="51"/>
        <v>1900</v>
      </c>
      <c r="P263" s="20" t="str">
        <f t="shared" si="49"/>
        <v/>
      </c>
      <c r="Q263" s="20" t="e">
        <f t="shared" si="52"/>
        <v>#VALUE!</v>
      </c>
    </row>
    <row r="264" spans="1:17" s="20" customFormat="1" ht="27.95" customHeight="1">
      <c r="A264" s="19" t="s">
        <v>250</v>
      </c>
      <c r="B264" s="19" t="s">
        <v>251</v>
      </c>
      <c r="C264" s="22"/>
      <c r="D264" s="19"/>
      <c r="E264" s="19"/>
      <c r="F264" s="17"/>
      <c r="G264" s="19"/>
      <c r="H264" s="19"/>
      <c r="I264" s="19"/>
      <c r="J264" s="17" t="str">
        <f t="shared" si="50"/>
        <v/>
      </c>
      <c r="K264" s="17"/>
      <c r="L264" s="19"/>
      <c r="N264" s="20" t="s">
        <v>848</v>
      </c>
      <c r="O264" s="21">
        <f t="shared" si="51"/>
        <v>1900</v>
      </c>
      <c r="P264" s="20" t="str">
        <f t="shared" si="49"/>
        <v/>
      </c>
      <c r="Q264" s="20" t="e">
        <f t="shared" si="52"/>
        <v>#VALUE!</v>
      </c>
    </row>
    <row r="265" spans="1:17" s="20" customFormat="1" ht="27.95" customHeight="1">
      <c r="A265" s="19" t="s">
        <v>254</v>
      </c>
      <c r="B265" s="19" t="s">
        <v>72</v>
      </c>
      <c r="C265" s="32"/>
      <c r="D265" s="19"/>
      <c r="E265" s="19"/>
      <c r="F265" s="17"/>
      <c r="G265" s="19"/>
      <c r="H265" s="19"/>
      <c r="I265" s="19"/>
      <c r="J265" s="17" t="str">
        <f t="shared" si="50"/>
        <v/>
      </c>
      <c r="K265" s="17"/>
      <c r="L265" s="19"/>
      <c r="N265" s="20" t="s">
        <v>848</v>
      </c>
      <c r="O265" s="21">
        <f t="shared" si="51"/>
        <v>1900</v>
      </c>
      <c r="P265" s="20" t="str">
        <f t="shared" si="49"/>
        <v/>
      </c>
      <c r="Q265" s="20" t="e">
        <f t="shared" si="52"/>
        <v>#VALUE!</v>
      </c>
    </row>
    <row r="266" spans="1:17" s="20" customFormat="1" ht="27.95" customHeight="1">
      <c r="A266" s="19" t="s">
        <v>256</v>
      </c>
      <c r="B266" s="19" t="s">
        <v>257</v>
      </c>
      <c r="C266" s="22"/>
      <c r="D266" s="19"/>
      <c r="E266" s="19"/>
      <c r="F266" s="18"/>
      <c r="G266" s="19"/>
      <c r="H266" s="19"/>
      <c r="I266" s="19"/>
      <c r="J266" s="17" t="str">
        <f t="shared" si="50"/>
        <v/>
      </c>
      <c r="K266" s="17"/>
      <c r="L266" s="19"/>
      <c r="N266" s="20" t="s">
        <v>848</v>
      </c>
      <c r="O266" s="21">
        <f t="shared" si="51"/>
        <v>1900</v>
      </c>
      <c r="P266" s="20" t="str">
        <f t="shared" si="49"/>
        <v/>
      </c>
      <c r="Q266" s="20" t="e">
        <f t="shared" si="52"/>
        <v>#VALUE!</v>
      </c>
    </row>
    <row r="267" spans="1:17" s="20" customFormat="1" ht="27.95" customHeight="1">
      <c r="A267" s="19" t="s">
        <v>259</v>
      </c>
      <c r="B267" s="19" t="s">
        <v>22</v>
      </c>
      <c r="C267" s="22"/>
      <c r="D267" s="19"/>
      <c r="E267" s="19"/>
      <c r="F267" s="17"/>
      <c r="G267" s="19"/>
      <c r="H267" s="19"/>
      <c r="I267" s="19"/>
      <c r="J267" s="17" t="str">
        <f t="shared" si="50"/>
        <v/>
      </c>
      <c r="K267" s="17"/>
      <c r="L267" s="19"/>
      <c r="O267" s="21">
        <f t="shared" si="51"/>
        <v>1900</v>
      </c>
      <c r="P267" s="20" t="str">
        <f t="shared" si="49"/>
        <v/>
      </c>
      <c r="Q267" s="20" t="e">
        <f t="shared" si="52"/>
        <v>#VALUE!</v>
      </c>
    </row>
    <row r="268" spans="1:17" s="20" customFormat="1" ht="27.95" customHeight="1">
      <c r="A268" s="19" t="s">
        <v>260</v>
      </c>
      <c r="B268" s="19" t="s">
        <v>261</v>
      </c>
      <c r="C268" s="22"/>
      <c r="D268" s="19"/>
      <c r="E268" s="19"/>
      <c r="F268" s="17"/>
      <c r="G268" s="19"/>
      <c r="H268" s="19"/>
      <c r="I268" s="19"/>
      <c r="J268" s="17" t="str">
        <f t="shared" si="50"/>
        <v/>
      </c>
      <c r="K268" s="17"/>
      <c r="L268" s="19"/>
      <c r="O268" s="21">
        <f t="shared" si="51"/>
        <v>1900</v>
      </c>
      <c r="P268" s="20" t="str">
        <f t="shared" si="49"/>
        <v/>
      </c>
      <c r="Q268" s="20" t="e">
        <f t="shared" si="52"/>
        <v>#VALUE!</v>
      </c>
    </row>
    <row r="269" spans="1:17" s="20" customFormat="1" ht="27.95" customHeight="1">
      <c r="A269" s="19" t="s">
        <v>265</v>
      </c>
      <c r="B269" s="19" t="s">
        <v>220</v>
      </c>
      <c r="C269" s="22"/>
      <c r="D269" s="19"/>
      <c r="E269" s="19"/>
      <c r="F269" s="17"/>
      <c r="G269" s="19"/>
      <c r="H269" s="19"/>
      <c r="I269" s="19"/>
      <c r="J269" s="17" t="str">
        <f t="shared" si="50"/>
        <v/>
      </c>
      <c r="K269" s="17"/>
      <c r="L269" s="19"/>
      <c r="O269" s="21">
        <f t="shared" si="51"/>
        <v>1900</v>
      </c>
      <c r="P269" s="20" t="str">
        <f t="shared" si="49"/>
        <v/>
      </c>
      <c r="Q269" s="20" t="e">
        <f t="shared" si="52"/>
        <v>#VALUE!</v>
      </c>
    </row>
    <row r="270" spans="1:17" s="20" customFormat="1" ht="27.95" customHeight="1">
      <c r="A270" s="19" t="s">
        <v>269</v>
      </c>
      <c r="B270" s="19" t="s">
        <v>236</v>
      </c>
      <c r="C270" s="22"/>
      <c r="D270" s="19"/>
      <c r="E270" s="19"/>
      <c r="F270" s="17"/>
      <c r="G270" s="19"/>
      <c r="H270" s="19"/>
      <c r="I270" s="19"/>
      <c r="J270" s="17" t="str">
        <f t="shared" si="50"/>
        <v/>
      </c>
      <c r="K270" s="17"/>
      <c r="L270" s="19"/>
      <c r="O270" s="21">
        <f t="shared" si="51"/>
        <v>1900</v>
      </c>
      <c r="P270" s="20" t="str">
        <f t="shared" si="49"/>
        <v/>
      </c>
      <c r="Q270" s="20" t="e">
        <f t="shared" si="52"/>
        <v>#VALUE!</v>
      </c>
    </row>
    <row r="271" spans="1:17" s="20" customFormat="1" ht="27.95" customHeight="1">
      <c r="A271" s="19" t="s">
        <v>277</v>
      </c>
      <c r="B271" s="19" t="s">
        <v>257</v>
      </c>
      <c r="C271" s="22"/>
      <c r="D271" s="19"/>
      <c r="E271" s="19"/>
      <c r="F271" s="17"/>
      <c r="G271" s="19"/>
      <c r="H271" s="19"/>
      <c r="I271" s="19"/>
      <c r="J271" s="17" t="str">
        <f t="shared" si="50"/>
        <v/>
      </c>
      <c r="K271" s="17"/>
      <c r="L271" s="19"/>
      <c r="O271" s="21">
        <f t="shared" si="51"/>
        <v>1900</v>
      </c>
      <c r="P271" s="20" t="str">
        <f t="shared" si="49"/>
        <v/>
      </c>
      <c r="Q271" s="20" t="e">
        <f t="shared" si="52"/>
        <v>#VALUE!</v>
      </c>
    </row>
    <row r="272" spans="1:17" s="20" customFormat="1" ht="27.95" customHeight="1">
      <c r="A272" s="19" t="s">
        <v>282</v>
      </c>
      <c r="B272" s="19" t="s">
        <v>283</v>
      </c>
      <c r="C272" s="22"/>
      <c r="D272" s="19"/>
      <c r="E272" s="19"/>
      <c r="F272" s="17"/>
      <c r="G272" s="19"/>
      <c r="H272" s="19"/>
      <c r="I272" s="19"/>
      <c r="J272" s="17" t="str">
        <f t="shared" si="50"/>
        <v/>
      </c>
      <c r="K272" s="17"/>
      <c r="L272" s="19"/>
      <c r="O272" s="21">
        <f t="shared" si="51"/>
        <v>1900</v>
      </c>
      <c r="P272" s="20" t="str">
        <f t="shared" si="49"/>
        <v/>
      </c>
      <c r="Q272" s="20" t="e">
        <f t="shared" si="52"/>
        <v>#VALUE!</v>
      </c>
    </row>
    <row r="273" spans="5:19" ht="27.95" customHeight="1">
      <c r="F273" s="20"/>
      <c r="J273" s="20" t="e">
        <f>IF(#REF!="","",YEAR(#REF!)-RIGHT(#REF!,4))</f>
        <v>#REF!</v>
      </c>
      <c r="R273" s="20">
        <f>+COUNTA(R3:R272)</f>
        <v>190</v>
      </c>
      <c r="S273" s="20"/>
    </row>
    <row r="274" spans="5:19" ht="27.95" customHeight="1">
      <c r="F274" s="20"/>
      <c r="J274" s="20" t="e">
        <f>IF(#REF!="","",YEAR(#REF!)-RIGHT(#REF!,4))</f>
        <v>#REF!</v>
      </c>
      <c r="Q274" s="20">
        <f>+SUM(R3:R272)</f>
        <v>5378</v>
      </c>
      <c r="R274" s="20">
        <f>+Q274/R273</f>
        <v>28.305263157894736</v>
      </c>
      <c r="S274" s="20"/>
    </row>
    <row r="275" spans="5:19" ht="27.95" customHeight="1">
      <c r="F275" s="20"/>
      <c r="J275" s="39" t="e">
        <f ca="1">NUM(RIGHT(#REF!,4))</f>
        <v>#NAME?</v>
      </c>
      <c r="S275" s="20"/>
    </row>
    <row r="282" spans="5:19" ht="27.95" customHeight="1">
      <c r="E282" s="40"/>
    </row>
  </sheetData>
  <autoFilter ref="A1:T275">
    <sortState ref="A2:T276">
      <sortCondition ref="F1:F276"/>
    </sortState>
  </autoFilter>
  <sortState ref="A2:T284">
    <sortCondition ref="F2:F284"/>
    <sortCondition ref="H2:H284"/>
    <sortCondition ref="I2:I284"/>
  </sortState>
  <printOptions gridLines="1"/>
  <pageMargins left="0.23622047244094491" right="0.23622047244094491" top="0.74803149606299213" bottom="0.74803149606299213" header="0.31496062992125984" footer="0.31496062992125984"/>
  <pageSetup paperSize="9" scale="41" fitToHeight="0" orientation="landscape" horizontalDpi="4294967293" verticalDpi="4294967293" r:id="rId1"/>
  <headerFooter>
    <oddHeader>&amp;CListe des morts inscrits aux monuments aux mort de GAGNY   par dates de décès.</oddHeader>
    <oddFooter>&amp;LDDEN devoir de mémoire 2008-2009&amp;Rpage &amp;P sur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70"/>
  <sheetViews>
    <sheetView tabSelected="1" workbookViewId="0">
      <selection activeCell="B1" sqref="B1:B2"/>
    </sheetView>
  </sheetViews>
  <sheetFormatPr baseColWidth="10" defaultRowHeight="15"/>
  <cols>
    <col min="1" max="1" width="24.140625" customWidth="1"/>
    <col min="2" max="2" width="33.28515625" customWidth="1"/>
  </cols>
  <sheetData>
    <row r="1" spans="1:2">
      <c r="A1" s="1"/>
      <c r="B1" s="52" t="s">
        <v>681</v>
      </c>
    </row>
    <row r="2" spans="1:2">
      <c r="A2" s="2" t="s">
        <v>680</v>
      </c>
      <c r="B2" s="52"/>
    </row>
    <row r="3" spans="1:2">
      <c r="A3" s="1"/>
      <c r="B3" s="52" t="s">
        <v>683</v>
      </c>
    </row>
    <row r="4" spans="1:2">
      <c r="A4" s="2" t="s">
        <v>682</v>
      </c>
      <c r="B4" s="52"/>
    </row>
    <row r="5" spans="1:2">
      <c r="A5" s="1"/>
      <c r="B5" s="52" t="s">
        <v>683</v>
      </c>
    </row>
    <row r="6" spans="1:2">
      <c r="A6" s="2" t="s">
        <v>684</v>
      </c>
      <c r="B6" s="52"/>
    </row>
    <row r="7" spans="1:2">
      <c r="A7" s="1"/>
      <c r="B7" s="52" t="s">
        <v>681</v>
      </c>
    </row>
    <row r="8" spans="1:2">
      <c r="A8" s="2" t="s">
        <v>685</v>
      </c>
      <c r="B8" s="52"/>
    </row>
    <row r="9" spans="1:2">
      <c r="A9" s="1"/>
      <c r="B9" s="52" t="s">
        <v>681</v>
      </c>
    </row>
    <row r="10" spans="1:2">
      <c r="A10" s="2" t="s">
        <v>686</v>
      </c>
      <c r="B10" s="52"/>
    </row>
    <row r="11" spans="1:2">
      <c r="A11" s="1"/>
      <c r="B11" s="52" t="s">
        <v>681</v>
      </c>
    </row>
    <row r="12" spans="1:2">
      <c r="A12" s="2" t="s">
        <v>687</v>
      </c>
      <c r="B12" s="52"/>
    </row>
    <row r="13" spans="1:2">
      <c r="A13" s="1"/>
      <c r="B13" s="52" t="s">
        <v>683</v>
      </c>
    </row>
    <row r="14" spans="1:2">
      <c r="A14" s="2" t="s">
        <v>688</v>
      </c>
      <c r="B14" s="52"/>
    </row>
    <row r="15" spans="1:2">
      <c r="A15" s="1"/>
      <c r="B15" s="52" t="s">
        <v>681</v>
      </c>
    </row>
    <row r="16" spans="1:2">
      <c r="A16" s="2" t="s">
        <v>689</v>
      </c>
      <c r="B16" s="52"/>
    </row>
    <row r="17" spans="1:2">
      <c r="A17" s="1"/>
      <c r="B17" s="52" t="s">
        <v>681</v>
      </c>
    </row>
    <row r="18" spans="1:2">
      <c r="A18" s="2" t="s">
        <v>690</v>
      </c>
      <c r="B18" s="52"/>
    </row>
    <row r="19" spans="1:2">
      <c r="A19" s="1"/>
      <c r="B19" s="52" t="s">
        <v>681</v>
      </c>
    </row>
    <row r="20" spans="1:2">
      <c r="A20" s="2" t="s">
        <v>691</v>
      </c>
      <c r="B20" s="52"/>
    </row>
    <row r="21" spans="1:2">
      <c r="A21" s="1"/>
      <c r="B21" s="52" t="s">
        <v>683</v>
      </c>
    </row>
    <row r="22" spans="1:2">
      <c r="A22" s="2" t="s">
        <v>692</v>
      </c>
      <c r="B22" s="52"/>
    </row>
    <row r="23" spans="1:2">
      <c r="A23" s="1"/>
      <c r="B23" s="52" t="s">
        <v>683</v>
      </c>
    </row>
    <row r="24" spans="1:2">
      <c r="A24" s="2" t="s">
        <v>693</v>
      </c>
      <c r="B24" s="52"/>
    </row>
    <row r="25" spans="1:2">
      <c r="A25" s="1"/>
      <c r="B25" s="52" t="s">
        <v>681</v>
      </c>
    </row>
    <row r="26" spans="1:2">
      <c r="A26" s="2" t="s">
        <v>694</v>
      </c>
      <c r="B26" s="52"/>
    </row>
    <row r="27" spans="1:2">
      <c r="A27" s="1"/>
      <c r="B27" s="52" t="s">
        <v>681</v>
      </c>
    </row>
    <row r="28" spans="1:2">
      <c r="A28" s="2" t="s">
        <v>695</v>
      </c>
      <c r="B28" s="52"/>
    </row>
    <row r="29" spans="1:2">
      <c r="A29" s="1"/>
      <c r="B29" s="52" t="s">
        <v>681</v>
      </c>
    </row>
    <row r="30" spans="1:2">
      <c r="A30" s="2" t="s">
        <v>696</v>
      </c>
      <c r="B30" s="52"/>
    </row>
    <row r="31" spans="1:2">
      <c r="A31" s="1"/>
      <c r="B31" s="52" t="s">
        <v>683</v>
      </c>
    </row>
    <row r="32" spans="1:2">
      <c r="A32" s="2" t="s">
        <v>697</v>
      </c>
      <c r="B32" s="52"/>
    </row>
    <row r="33" spans="1:2">
      <c r="A33" s="1"/>
      <c r="B33" s="52" t="s">
        <v>683</v>
      </c>
    </row>
    <row r="34" spans="1:2">
      <c r="A34" s="2" t="s">
        <v>698</v>
      </c>
      <c r="B34" s="52"/>
    </row>
    <row r="35" spans="1:2">
      <c r="A35" s="1"/>
      <c r="B35" s="52" t="s">
        <v>681</v>
      </c>
    </row>
    <row r="36" spans="1:2">
      <c r="A36" s="2" t="s">
        <v>699</v>
      </c>
      <c r="B36" s="52"/>
    </row>
    <row r="37" spans="1:2">
      <c r="A37" s="1"/>
      <c r="B37" s="52" t="s">
        <v>683</v>
      </c>
    </row>
    <row r="38" spans="1:2">
      <c r="A38" s="2" t="s">
        <v>700</v>
      </c>
      <c r="B38" s="52"/>
    </row>
    <row r="39" spans="1:2">
      <c r="A39" s="1"/>
      <c r="B39" s="52" t="s">
        <v>681</v>
      </c>
    </row>
    <row r="40" spans="1:2" ht="30">
      <c r="A40" s="2" t="s">
        <v>701</v>
      </c>
      <c r="B40" s="52"/>
    </row>
    <row r="41" spans="1:2">
      <c r="A41" s="1"/>
      <c r="B41" s="52" t="s">
        <v>681</v>
      </c>
    </row>
    <row r="42" spans="1:2" ht="30">
      <c r="A42" s="2" t="s">
        <v>702</v>
      </c>
      <c r="B42" s="52"/>
    </row>
    <row r="43" spans="1:2">
      <c r="A43" s="1"/>
      <c r="B43" s="52" t="s">
        <v>681</v>
      </c>
    </row>
    <row r="44" spans="1:2">
      <c r="A44" s="2" t="s">
        <v>703</v>
      </c>
      <c r="B44" s="52"/>
    </row>
    <row r="45" spans="1:2">
      <c r="A45" s="1"/>
      <c r="B45" s="52" t="s">
        <v>681</v>
      </c>
    </row>
    <row r="46" spans="1:2" ht="30">
      <c r="A46" s="2" t="s">
        <v>704</v>
      </c>
      <c r="B46" s="52"/>
    </row>
    <row r="47" spans="1:2">
      <c r="A47" s="1"/>
      <c r="B47" s="52" t="s">
        <v>681</v>
      </c>
    </row>
    <row r="48" spans="1:2">
      <c r="A48" s="2" t="s">
        <v>705</v>
      </c>
      <c r="B48" s="52"/>
    </row>
    <row r="49" spans="1:2">
      <c r="A49" s="1"/>
      <c r="B49" s="52" t="s">
        <v>681</v>
      </c>
    </row>
    <row r="50" spans="1:2">
      <c r="A50" s="2" t="s">
        <v>706</v>
      </c>
      <c r="B50" s="52"/>
    </row>
    <row r="51" spans="1:2">
      <c r="A51" s="1"/>
      <c r="B51" s="52" t="s">
        <v>683</v>
      </c>
    </row>
    <row r="52" spans="1:2">
      <c r="A52" s="2" t="s">
        <v>707</v>
      </c>
      <c r="B52" s="52"/>
    </row>
    <row r="53" spans="1:2">
      <c r="A53" s="1"/>
      <c r="B53" s="52" t="s">
        <v>681</v>
      </c>
    </row>
    <row r="54" spans="1:2" ht="30">
      <c r="A54" s="2" t="s">
        <v>708</v>
      </c>
      <c r="B54" s="52"/>
    </row>
    <row r="55" spans="1:2">
      <c r="A55" s="1"/>
      <c r="B55" s="52" t="s">
        <v>681</v>
      </c>
    </row>
    <row r="56" spans="1:2">
      <c r="A56" s="2" t="s">
        <v>709</v>
      </c>
      <c r="B56" s="52"/>
    </row>
    <row r="57" spans="1:2">
      <c r="A57" s="1"/>
      <c r="B57" s="52" t="s">
        <v>681</v>
      </c>
    </row>
    <row r="58" spans="1:2">
      <c r="A58" s="2" t="s">
        <v>710</v>
      </c>
      <c r="B58" s="52"/>
    </row>
    <row r="59" spans="1:2">
      <c r="A59" s="1"/>
      <c r="B59" s="52" t="s">
        <v>681</v>
      </c>
    </row>
    <row r="60" spans="1:2">
      <c r="A60" s="2" t="s">
        <v>711</v>
      </c>
      <c r="B60" s="52"/>
    </row>
    <row r="61" spans="1:2">
      <c r="A61" s="1"/>
      <c r="B61" s="52" t="s">
        <v>681</v>
      </c>
    </row>
    <row r="62" spans="1:2" ht="30">
      <c r="A62" s="2" t="s">
        <v>712</v>
      </c>
      <c r="B62" s="52"/>
    </row>
    <row r="63" spans="1:2">
      <c r="A63" s="1"/>
      <c r="B63" s="52" t="s">
        <v>681</v>
      </c>
    </row>
    <row r="64" spans="1:2">
      <c r="A64" s="2" t="s">
        <v>713</v>
      </c>
      <c r="B64" s="52"/>
    </row>
    <row r="65" spans="1:2">
      <c r="A65" s="1"/>
      <c r="B65" s="52" t="s">
        <v>681</v>
      </c>
    </row>
    <row r="66" spans="1:2">
      <c r="A66" s="2" t="s">
        <v>714</v>
      </c>
      <c r="B66" s="52"/>
    </row>
    <row r="67" spans="1:2">
      <c r="A67" s="1"/>
      <c r="B67" s="52" t="s">
        <v>683</v>
      </c>
    </row>
    <row r="68" spans="1:2">
      <c r="A68" s="2" t="s">
        <v>715</v>
      </c>
      <c r="B68" s="52"/>
    </row>
    <row r="69" spans="1:2">
      <c r="A69" s="1"/>
      <c r="B69" s="52" t="s">
        <v>681</v>
      </c>
    </row>
    <row r="70" spans="1:2">
      <c r="A70" s="2" t="s">
        <v>716</v>
      </c>
      <c r="B70" s="52"/>
    </row>
  </sheetData>
  <mergeCells count="35">
    <mergeCell ref="B61:B62"/>
    <mergeCell ref="B63:B64"/>
    <mergeCell ref="B65:B66"/>
    <mergeCell ref="B67:B68"/>
    <mergeCell ref="B69:B70"/>
    <mergeCell ref="B59:B60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35:B36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11:B12"/>
    <mergeCell ref="B1:B2"/>
    <mergeCell ref="B3:B4"/>
    <mergeCell ref="B5:B6"/>
    <mergeCell ref="B7:B8"/>
    <mergeCell ref="B9:B10"/>
  </mergeCells>
  <hyperlinks>
    <hyperlink ref="A2" r:id="rId1" tooltip="Voir la fiche" display="http://www.memorial-genweb.org/~memorial2/html/fr/complement.php?table=bp01&amp;id=256612"/>
    <hyperlink ref="A4" r:id="rId2" tooltip="Voir la fiche" display="http://www.memorial-genweb.org/~memorial2/html/fr/complement.php?table=bp01&amp;id=256613"/>
    <hyperlink ref="A6" r:id="rId3" tooltip="Voir la fiche" display="http://www.memorial-genweb.org/~memorial2/html/fr/complement.php?table=bp01&amp;id=256614"/>
    <hyperlink ref="A8" r:id="rId4" tooltip="Voir la fiche" display="http://www.memorial-genweb.org/~memorial2/html/fr/complement.php?table=bp01&amp;id=256615"/>
    <hyperlink ref="A10" r:id="rId5" tooltip="Voir la fiche" display="http://www.memorial-genweb.org/~memorial2/html/fr/complement.php?table=bp01&amp;id=256616"/>
    <hyperlink ref="A12" r:id="rId6" tooltip="Voir la fiche" display="http://www.memorial-genweb.org/~memorial2/html/fr/complement.php?table=bp01&amp;id=256617"/>
    <hyperlink ref="A14" r:id="rId7" tooltip="Voir la fiche" display="http://www.memorial-genweb.org/~memorial2/html/fr/complement.php?table=bp01&amp;id=256618"/>
    <hyperlink ref="A16" r:id="rId8" tooltip="Voir la fiche" display="http://www.memorial-genweb.org/~memorial2/html/fr/complement.php?table=bp01&amp;id=256619"/>
    <hyperlink ref="A18" r:id="rId9" tooltip="Voir la fiche" display="http://www.memorial-genweb.org/~memorial2/html/fr/complement.php?table=bp01&amp;id=256620"/>
    <hyperlink ref="A20" r:id="rId10" tooltip="Voir la fiche" display="http://www.memorial-genweb.org/~memorial2/html/fr/complement.php?table=bp01&amp;id=256621"/>
    <hyperlink ref="A22" r:id="rId11" tooltip="Voir la fiche" display="http://www.memorial-genweb.org/~memorial2/html/fr/complement.php?table=bp01&amp;id=256622"/>
    <hyperlink ref="A24" r:id="rId12" tooltip="Voir la fiche" display="http://www.memorial-genweb.org/~memorial2/html/fr/complement.php?table=bp01&amp;id=256623"/>
    <hyperlink ref="A26" r:id="rId13" tooltip="Voir la fiche" display="http://www.memorial-genweb.org/~memorial2/html/fr/complement.php?table=bp01&amp;id=256624"/>
    <hyperlink ref="A28" r:id="rId14" tooltip="Voir la fiche" display="http://www.memorial-genweb.org/~memorial2/html/fr/complement.php?table=bp01&amp;id=256625"/>
    <hyperlink ref="A30" r:id="rId15" tooltip="Voir la fiche" display="http://www.memorial-genweb.org/~memorial2/html/fr/complement.php?table=bp01&amp;id=256626"/>
    <hyperlink ref="A32" r:id="rId16" tooltip="Voir la fiche" display="http://www.memorial-genweb.org/~memorial2/html/fr/complement.php?table=bp01&amp;id=256627"/>
    <hyperlink ref="A34" r:id="rId17" tooltip="Voir la fiche" display="http://www.memorial-genweb.org/~memorial2/html/fr/complement.php?table=bp01&amp;id=256628"/>
    <hyperlink ref="A36" r:id="rId18" tooltip="Voir la fiche" display="http://www.memorial-genweb.org/~memorial2/html/fr/complement.php?table=bp01&amp;id=256629"/>
    <hyperlink ref="A38" r:id="rId19" tooltip="Voir la fiche" display="http://www.memorial-genweb.org/~memorial2/html/fr/complement.php?table=bp01&amp;id=256630"/>
    <hyperlink ref="A40" r:id="rId20" tooltip="Voir la fiche" display="http://www.memorial-genweb.org/~memorial2/html/fr/complement.php?table=bp01&amp;id=256631"/>
    <hyperlink ref="A42" r:id="rId21" tooltip="Voir la fiche" display="http://www.memorial-genweb.org/~memorial2/html/fr/complement.php?table=bp01&amp;id=256632"/>
    <hyperlink ref="A44" r:id="rId22" tooltip="Voir la fiche" display="http://www.memorial-genweb.org/~memorial2/html/fr/complement.php?table=bp01&amp;id=256633"/>
    <hyperlink ref="A46" r:id="rId23" tooltip="Voir la fiche" display="http://www.memorial-genweb.org/~memorial2/html/fr/complement.php?table=bp01&amp;id=256634"/>
    <hyperlink ref="A48" r:id="rId24" tooltip="Voir la fiche" display="http://www.memorial-genweb.org/~memorial2/html/fr/complement.php?table=bp01&amp;id=256635"/>
    <hyperlink ref="A50" r:id="rId25" tooltip="Voir la fiche" display="http://www.memorial-genweb.org/~memorial2/html/fr/complement.php?table=bp01&amp;id=256636"/>
    <hyperlink ref="A52" r:id="rId26" tooltip="Voir la fiche" display="http://www.memorial-genweb.org/~memorial2/html/fr/complement.php?table=bp01&amp;id=256637"/>
    <hyperlink ref="A54" r:id="rId27" tooltip="Voir la fiche" display="http://www.memorial-genweb.org/~memorial2/html/fr/complement.php?table=bp01&amp;id=256638"/>
    <hyperlink ref="A56" r:id="rId28" tooltip="Voir la fiche" display="http://www.memorial-genweb.org/~memorial2/html/fr/complement.php?table=bp01&amp;id=256639"/>
    <hyperlink ref="A58" r:id="rId29" tooltip="Voir la fiche" display="http://www.memorial-genweb.org/~memorial2/html/fr/complement.php?table=bp01&amp;id=256640"/>
    <hyperlink ref="A60" r:id="rId30" tooltip="Voir la fiche" display="http://www.memorial-genweb.org/~memorial2/html/fr/complement.php?table=bp01&amp;id=256641"/>
    <hyperlink ref="A62" r:id="rId31" tooltip="Voir la fiche" display="http://www.memorial-genweb.org/~memorial2/html/fr/complement.php?table=bp01&amp;id=256642"/>
    <hyperlink ref="A64" r:id="rId32" tooltip="Voir la fiche" display="http://www.memorial-genweb.org/~memorial2/html/fr/complement.php?table=bp01&amp;id=256643"/>
    <hyperlink ref="A66" r:id="rId33" tooltip="Voir la fiche" display="http://www.memorial-genweb.org/~memorial2/html/fr/complement.php?table=bp01&amp;id=256644"/>
    <hyperlink ref="A68" r:id="rId34" tooltip="Voir la fiche" display="http://www.memorial-genweb.org/~memorial2/html/fr/complement.php?table=bp01&amp;id=256645"/>
    <hyperlink ref="A70" r:id="rId35" tooltip="Voir la fiche" display="http://www.memorial-genweb.org/~memorial2/html/fr/complement.php?table=bp01&amp;id=256646"/>
  </hyperlinks>
  <pageMargins left="0.7" right="0.7" top="0.75" bottom="0.75" header="0.3" footer="0.3"/>
  <drawing r:id="rId36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L22" sqref="A1:L26"/>
    </sheetView>
  </sheetViews>
  <sheetFormatPr baseColWidth="10" defaultRowHeight="15"/>
  <cols>
    <col min="2" max="2" width="21.5703125" style="3" customWidth="1"/>
    <col min="3" max="3" width="20.140625" style="3" customWidth="1"/>
    <col min="4" max="4" width="12.7109375" style="3" customWidth="1"/>
    <col min="5" max="6" width="11.42578125" style="3"/>
    <col min="7" max="7" width="19.140625" customWidth="1"/>
    <col min="9" max="9" width="13.5703125" customWidth="1"/>
  </cols>
  <sheetData>
    <row r="1" spans="1:12">
      <c r="A1" s="49"/>
      <c r="B1" s="50"/>
      <c r="C1" s="53" t="s">
        <v>747</v>
      </c>
      <c r="D1" s="53"/>
      <c r="E1" s="54"/>
      <c r="F1" s="54"/>
      <c r="G1" s="54"/>
      <c r="H1" s="54"/>
      <c r="I1" s="54"/>
      <c r="J1" s="54"/>
      <c r="K1" s="49"/>
      <c r="L1" s="49"/>
    </row>
    <row r="2" spans="1:12" ht="30">
      <c r="A2" s="49"/>
      <c r="B2" s="50" t="s">
        <v>744</v>
      </c>
      <c r="C2" s="50" t="s">
        <v>505</v>
      </c>
      <c r="D2" s="50" t="s">
        <v>752</v>
      </c>
      <c r="E2" s="50" t="s">
        <v>307</v>
      </c>
      <c r="F2" s="50" t="s">
        <v>349</v>
      </c>
      <c r="G2" s="49" t="s">
        <v>287</v>
      </c>
      <c r="H2" s="49" t="s">
        <v>299</v>
      </c>
      <c r="I2" s="49" t="s">
        <v>755</v>
      </c>
      <c r="J2" s="49"/>
      <c r="K2" s="49"/>
      <c r="L2" s="49"/>
    </row>
    <row r="3" spans="1:12" ht="60">
      <c r="A3" s="55">
        <v>1914</v>
      </c>
      <c r="B3" s="50" t="s">
        <v>745</v>
      </c>
      <c r="C3" s="50"/>
      <c r="D3" s="50"/>
      <c r="E3" s="50"/>
      <c r="F3" s="50"/>
      <c r="G3" s="49"/>
      <c r="H3" s="49"/>
      <c r="I3" s="50" t="s">
        <v>746</v>
      </c>
      <c r="J3" s="49"/>
      <c r="K3" s="49"/>
      <c r="L3" s="49"/>
    </row>
    <row r="4" spans="1:12" ht="60">
      <c r="A4" s="55"/>
      <c r="B4" s="50" t="s">
        <v>853</v>
      </c>
      <c r="C4" s="50"/>
      <c r="D4" s="50"/>
      <c r="E4" s="50"/>
      <c r="F4" s="50"/>
      <c r="G4" s="50" t="s">
        <v>748</v>
      </c>
      <c r="H4" s="49"/>
      <c r="I4" s="49"/>
      <c r="J4" s="49"/>
      <c r="K4" s="49"/>
      <c r="L4" s="49"/>
    </row>
    <row r="5" spans="1:12" ht="45">
      <c r="A5" s="55"/>
      <c r="B5" s="51" t="s">
        <v>750</v>
      </c>
      <c r="C5" s="50" t="s">
        <v>749</v>
      </c>
      <c r="D5" s="50"/>
      <c r="E5" s="50"/>
      <c r="F5" s="50"/>
      <c r="G5" s="49"/>
      <c r="H5" s="49"/>
      <c r="I5" s="49"/>
      <c r="J5" s="49"/>
      <c r="K5" s="49"/>
      <c r="L5" s="49"/>
    </row>
    <row r="6" spans="1:12" ht="30">
      <c r="A6" s="55">
        <v>1915</v>
      </c>
      <c r="B6" s="50" t="s">
        <v>751</v>
      </c>
      <c r="C6" s="50"/>
      <c r="D6" s="50"/>
      <c r="E6" s="50"/>
      <c r="F6" s="50"/>
      <c r="G6" s="49" t="s">
        <v>753</v>
      </c>
      <c r="H6" s="49"/>
      <c r="I6" s="49"/>
      <c r="J6" s="49"/>
      <c r="K6" s="49"/>
      <c r="L6" s="49"/>
    </row>
    <row r="7" spans="1:12" ht="45">
      <c r="A7" s="55"/>
      <c r="B7" s="50" t="s">
        <v>754</v>
      </c>
      <c r="C7" s="50"/>
      <c r="D7" s="50"/>
      <c r="E7" s="50">
        <v>129</v>
      </c>
      <c r="F7" s="50"/>
      <c r="G7" s="49"/>
      <c r="H7" s="49"/>
      <c r="I7" s="49"/>
      <c r="J7" s="49"/>
      <c r="K7" s="49"/>
      <c r="L7" s="49"/>
    </row>
    <row r="8" spans="1:12" ht="45.75">
      <c r="A8" s="55"/>
      <c r="B8" s="50" t="s">
        <v>756</v>
      </c>
      <c r="C8" s="50"/>
      <c r="D8" s="50"/>
      <c r="E8" s="50"/>
      <c r="F8" s="50"/>
      <c r="G8" s="49"/>
      <c r="H8" s="49"/>
      <c r="I8" s="49"/>
      <c r="J8" s="49"/>
      <c r="K8" s="49"/>
      <c r="L8" s="49"/>
    </row>
    <row r="9" spans="1:12">
      <c r="A9" s="49"/>
      <c r="B9" s="50"/>
      <c r="C9" s="50"/>
      <c r="D9" s="50"/>
      <c r="E9" s="50"/>
      <c r="F9" s="50"/>
      <c r="G9" s="49"/>
      <c r="H9" s="49"/>
      <c r="I9" s="49"/>
      <c r="J9" s="49"/>
      <c r="K9" s="49"/>
      <c r="L9" s="49"/>
    </row>
    <row r="10" spans="1:12">
      <c r="A10" s="49"/>
      <c r="B10" s="50"/>
      <c r="C10" s="50"/>
      <c r="D10" s="50"/>
      <c r="E10" s="50"/>
      <c r="F10" s="50"/>
      <c r="G10" s="49"/>
      <c r="H10" s="49"/>
      <c r="I10" s="49"/>
      <c r="J10" s="49"/>
      <c r="K10" s="49"/>
      <c r="L10" s="49"/>
    </row>
    <row r="11" spans="1:12">
      <c r="A11" s="49"/>
      <c r="B11" s="50"/>
      <c r="C11" s="50"/>
      <c r="D11" s="50"/>
      <c r="E11" s="50"/>
      <c r="F11" s="50"/>
      <c r="G11" s="49"/>
      <c r="H11" s="49"/>
      <c r="I11" s="49"/>
      <c r="J11" s="49"/>
      <c r="K11" s="49"/>
      <c r="L11" s="49"/>
    </row>
    <row r="12" spans="1:12">
      <c r="A12" s="49"/>
      <c r="B12" s="50"/>
      <c r="C12" s="50"/>
      <c r="D12" s="50"/>
      <c r="E12" s="50"/>
      <c r="F12" s="50"/>
      <c r="G12" s="49"/>
      <c r="H12" s="49"/>
      <c r="I12" s="49"/>
      <c r="J12" s="49"/>
      <c r="K12" s="49"/>
      <c r="L12" s="49"/>
    </row>
    <row r="13" spans="1:12">
      <c r="A13" s="49"/>
      <c r="B13" s="50"/>
      <c r="C13" s="50"/>
      <c r="D13" s="50"/>
      <c r="E13" s="50"/>
      <c r="F13" s="50"/>
      <c r="G13" s="49"/>
      <c r="H13" s="49"/>
      <c r="I13" s="49"/>
      <c r="J13" s="49"/>
      <c r="K13" s="49"/>
      <c r="L13" s="49"/>
    </row>
    <row r="14" spans="1:12">
      <c r="A14" s="49"/>
      <c r="B14" s="50"/>
      <c r="C14" s="50"/>
      <c r="D14" s="50"/>
      <c r="E14" s="50"/>
      <c r="F14" s="50"/>
      <c r="G14" s="49"/>
      <c r="H14" s="49"/>
      <c r="I14" s="49"/>
      <c r="J14" s="49"/>
      <c r="K14" s="49"/>
      <c r="L14" s="49"/>
    </row>
    <row r="15" spans="1:12">
      <c r="A15" s="49"/>
      <c r="B15" s="50"/>
      <c r="C15" s="50"/>
      <c r="D15" s="50"/>
      <c r="E15" s="50"/>
      <c r="F15" s="50"/>
      <c r="G15" s="49"/>
      <c r="H15" s="49"/>
      <c r="I15" s="49"/>
      <c r="J15" s="49"/>
      <c r="K15" s="49"/>
      <c r="L15" s="49"/>
    </row>
    <row r="16" spans="1:12">
      <c r="A16" s="49"/>
      <c r="B16" s="50"/>
      <c r="C16" s="50"/>
      <c r="D16" s="50"/>
      <c r="E16" s="50"/>
      <c r="F16" s="50"/>
      <c r="G16" s="49"/>
      <c r="H16" s="49"/>
      <c r="I16" s="49"/>
      <c r="J16" s="49"/>
      <c r="K16" s="49"/>
      <c r="L16" s="49"/>
    </row>
    <row r="17" spans="1:12">
      <c r="A17" s="49"/>
      <c r="B17" s="50"/>
      <c r="C17" s="50"/>
      <c r="D17" s="50"/>
      <c r="E17" s="50"/>
      <c r="F17" s="50"/>
      <c r="G17" s="49"/>
      <c r="H17" s="49"/>
      <c r="I17" s="49"/>
      <c r="J17" s="49"/>
      <c r="K17" s="49"/>
      <c r="L17" s="49"/>
    </row>
    <row r="18" spans="1:12">
      <c r="A18" s="49"/>
      <c r="B18" s="50"/>
      <c r="C18" s="50"/>
      <c r="D18" s="50"/>
      <c r="E18" s="50"/>
      <c r="F18" s="50"/>
      <c r="G18" s="49"/>
      <c r="H18" s="49"/>
      <c r="I18" s="49"/>
      <c r="J18" s="49"/>
      <c r="K18" s="49"/>
      <c r="L18" s="49"/>
    </row>
    <row r="19" spans="1:12">
      <c r="A19" s="55">
        <v>1918</v>
      </c>
      <c r="B19" s="50"/>
      <c r="C19" s="50"/>
      <c r="D19" s="50"/>
      <c r="E19" s="50"/>
      <c r="F19" s="50"/>
      <c r="G19" s="49"/>
      <c r="H19" s="49"/>
      <c r="I19" s="49" t="s">
        <v>757</v>
      </c>
      <c r="J19" s="49"/>
      <c r="K19" s="49"/>
      <c r="L19" s="49"/>
    </row>
    <row r="20" spans="1:12" ht="30">
      <c r="A20" s="56"/>
      <c r="B20" s="50" t="s">
        <v>759</v>
      </c>
      <c r="C20" s="50"/>
      <c r="D20" s="50"/>
      <c r="E20" s="50"/>
      <c r="F20" s="50"/>
      <c r="G20" s="49" t="s">
        <v>758</v>
      </c>
      <c r="H20" s="49"/>
      <c r="I20" s="49"/>
      <c r="J20" s="49"/>
      <c r="K20" s="49"/>
      <c r="L20" s="49"/>
    </row>
    <row r="21" spans="1:12" ht="30">
      <c r="A21" s="56"/>
      <c r="B21" s="50"/>
      <c r="C21" s="50"/>
      <c r="D21" s="50"/>
      <c r="E21" s="50" t="s">
        <v>760</v>
      </c>
      <c r="F21" s="50"/>
      <c r="G21" s="49"/>
      <c r="H21" s="49"/>
      <c r="I21" s="49"/>
      <c r="J21" s="49"/>
      <c r="K21" s="49"/>
      <c r="L21" s="49"/>
    </row>
    <row r="22" spans="1:12" ht="30">
      <c r="A22" s="56"/>
      <c r="B22" s="50"/>
      <c r="C22" s="50"/>
      <c r="D22" s="50"/>
      <c r="E22" s="50"/>
      <c r="F22" s="50" t="s">
        <v>761</v>
      </c>
      <c r="G22" s="49"/>
      <c r="H22" s="49"/>
      <c r="I22" s="49"/>
      <c r="J22" s="49"/>
      <c r="K22" s="49"/>
      <c r="L22" s="49"/>
    </row>
    <row r="23" spans="1:12">
      <c r="A23" s="56"/>
      <c r="B23" s="50"/>
      <c r="C23" s="50"/>
      <c r="D23" s="50"/>
      <c r="E23" s="50"/>
      <c r="F23" s="50"/>
      <c r="G23" s="49"/>
      <c r="H23" s="49"/>
      <c r="I23" s="49"/>
      <c r="J23" s="49"/>
      <c r="K23" s="49"/>
      <c r="L23" s="49"/>
    </row>
    <row r="24" spans="1:12">
      <c r="A24" s="56"/>
      <c r="B24" s="50"/>
      <c r="C24" s="50"/>
      <c r="D24" s="50"/>
      <c r="E24" s="50"/>
      <c r="F24" s="50"/>
      <c r="G24" s="49"/>
      <c r="H24" s="49"/>
      <c r="I24" s="49"/>
      <c r="J24" s="49"/>
      <c r="K24" s="49"/>
      <c r="L24" s="49"/>
    </row>
    <row r="25" spans="1:12">
      <c r="A25" s="56"/>
      <c r="B25" s="50"/>
      <c r="C25" s="50"/>
      <c r="D25" s="50"/>
      <c r="E25" s="50"/>
      <c r="F25" s="50"/>
      <c r="G25" s="49"/>
      <c r="H25" s="49"/>
      <c r="I25" s="49"/>
      <c r="J25" s="49"/>
      <c r="K25" s="49"/>
      <c r="L25" s="49"/>
    </row>
    <row r="26" spans="1:12">
      <c r="A26" s="56"/>
      <c r="B26" s="50"/>
      <c r="C26" s="50"/>
      <c r="D26" s="50"/>
      <c r="E26" s="50"/>
      <c r="F26" s="50"/>
      <c r="G26" s="49"/>
      <c r="H26" s="49"/>
      <c r="I26" s="49"/>
      <c r="J26" s="49"/>
      <c r="K26" s="49"/>
      <c r="L26" s="49"/>
    </row>
  </sheetData>
  <mergeCells count="4">
    <mergeCell ref="C1:J1"/>
    <mergeCell ref="A3:A5"/>
    <mergeCell ref="A19:A26"/>
    <mergeCell ref="A6:A8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opLeftCell="A16" workbookViewId="0">
      <selection activeCell="C28" sqref="A1:C28"/>
    </sheetView>
  </sheetViews>
  <sheetFormatPr baseColWidth="10" defaultColWidth="31.5703125" defaultRowHeight="18.75"/>
  <cols>
    <col min="1" max="1" width="31.5703125" style="8"/>
    <col min="2" max="2" width="11.28515625" style="7" customWidth="1"/>
    <col min="3" max="3" width="37.7109375" style="9" customWidth="1"/>
    <col min="4" max="16384" width="31.5703125" style="7"/>
  </cols>
  <sheetData>
    <row r="1" spans="1:4">
      <c r="A1" s="4" t="s">
        <v>822</v>
      </c>
      <c r="B1" s="5" t="s">
        <v>823</v>
      </c>
      <c r="C1" s="6" t="s">
        <v>824</v>
      </c>
      <c r="D1" s="5" t="s">
        <v>825</v>
      </c>
    </row>
    <row r="2" spans="1:4">
      <c r="A2" s="8">
        <v>6084</v>
      </c>
      <c r="B2" s="7">
        <v>26</v>
      </c>
      <c r="C2" s="9" t="s">
        <v>827</v>
      </c>
    </row>
    <row r="3" spans="1:4">
      <c r="A3" s="57">
        <v>7022</v>
      </c>
      <c r="B3" s="7">
        <v>226</v>
      </c>
      <c r="C3" s="59" t="s">
        <v>844</v>
      </c>
    </row>
    <row r="4" spans="1:4">
      <c r="A4" s="58"/>
      <c r="B4" s="7">
        <v>227</v>
      </c>
      <c r="C4" s="64"/>
    </row>
    <row r="5" spans="1:4">
      <c r="A5" s="57">
        <v>7120</v>
      </c>
      <c r="B5" s="7">
        <v>259</v>
      </c>
      <c r="C5" s="59" t="s">
        <v>845</v>
      </c>
    </row>
    <row r="6" spans="1:4">
      <c r="A6" s="58"/>
      <c r="B6" s="7">
        <v>260</v>
      </c>
      <c r="C6" s="64"/>
    </row>
    <row r="7" spans="1:4">
      <c r="A7" s="57">
        <v>7131</v>
      </c>
      <c r="B7" s="7">
        <v>271</v>
      </c>
      <c r="C7" s="59" t="s">
        <v>846</v>
      </c>
    </row>
    <row r="8" spans="1:4">
      <c r="A8" s="58"/>
      <c r="B8" s="7">
        <v>272</v>
      </c>
      <c r="C8" s="60"/>
    </row>
    <row r="9" spans="1:4">
      <c r="A9" s="57">
        <v>7154</v>
      </c>
      <c r="B9" s="7">
        <v>277</v>
      </c>
      <c r="C9" s="59" t="s">
        <v>846</v>
      </c>
    </row>
    <row r="10" spans="1:4">
      <c r="A10" s="58"/>
      <c r="B10" s="7">
        <v>278</v>
      </c>
      <c r="C10" s="60"/>
    </row>
    <row r="11" spans="1:4">
      <c r="A11" s="57">
        <v>7218</v>
      </c>
      <c r="B11" s="7">
        <v>287</v>
      </c>
      <c r="C11" s="59" t="s">
        <v>952</v>
      </c>
    </row>
    <row r="12" spans="1:4">
      <c r="A12" s="58"/>
      <c r="B12" s="7">
        <v>288</v>
      </c>
      <c r="C12" s="60"/>
    </row>
    <row r="13" spans="1:4">
      <c r="A13" s="57">
        <v>7352</v>
      </c>
      <c r="B13" s="7">
        <v>340</v>
      </c>
      <c r="C13" s="59" t="s">
        <v>952</v>
      </c>
    </row>
    <row r="14" spans="1:4">
      <c r="A14" s="58"/>
      <c r="B14" s="7">
        <v>339</v>
      </c>
      <c r="C14" s="60"/>
    </row>
    <row r="15" spans="1:4">
      <c r="A15" s="57">
        <v>7427</v>
      </c>
      <c r="B15" s="7">
        <v>374</v>
      </c>
      <c r="C15" s="62" t="s">
        <v>847</v>
      </c>
    </row>
    <row r="16" spans="1:4">
      <c r="A16" s="61"/>
      <c r="B16" s="7">
        <v>375</v>
      </c>
      <c r="C16" s="63"/>
    </row>
    <row r="17" spans="1:4" ht="37.5">
      <c r="A17" s="10">
        <v>7649</v>
      </c>
      <c r="B17" s="7">
        <v>56</v>
      </c>
      <c r="C17" s="9" t="s">
        <v>826</v>
      </c>
    </row>
    <row r="18" spans="1:4" ht="37.5">
      <c r="A18" s="10">
        <v>7703</v>
      </c>
      <c r="B18" s="7">
        <v>98</v>
      </c>
      <c r="C18" s="9" t="s">
        <v>830</v>
      </c>
    </row>
    <row r="19" spans="1:4" ht="37.5">
      <c r="A19" s="8" t="s">
        <v>953</v>
      </c>
      <c r="C19" s="9" t="s">
        <v>832</v>
      </c>
    </row>
    <row r="20" spans="1:4" ht="37.5">
      <c r="A20" s="8" t="s">
        <v>953</v>
      </c>
      <c r="C20" s="9" t="s">
        <v>831</v>
      </c>
    </row>
    <row r="21" spans="1:4" ht="37.5">
      <c r="A21" s="8" t="s">
        <v>953</v>
      </c>
      <c r="C21" s="9" t="s">
        <v>829</v>
      </c>
    </row>
    <row r="22" spans="1:4" ht="56.25">
      <c r="A22" s="8" t="s">
        <v>835</v>
      </c>
      <c r="C22" s="9" t="s">
        <v>834</v>
      </c>
    </row>
    <row r="23" spans="1:4" ht="37.5">
      <c r="A23" s="8">
        <v>7649</v>
      </c>
      <c r="C23" s="9" t="s">
        <v>833</v>
      </c>
    </row>
    <row r="25" spans="1:4">
      <c r="A25" s="8">
        <v>1921</v>
      </c>
    </row>
    <row r="27" spans="1:4" ht="37.5">
      <c r="A27" s="8">
        <v>7131</v>
      </c>
      <c r="C27" s="9" t="s">
        <v>955</v>
      </c>
      <c r="D27" s="8" t="s">
        <v>828</v>
      </c>
    </row>
    <row r="28" spans="1:4" ht="56.25">
      <c r="A28" s="8">
        <v>7554</v>
      </c>
      <c r="C28" s="9" t="s">
        <v>954</v>
      </c>
      <c r="D28" s="7" t="s">
        <v>951</v>
      </c>
    </row>
  </sheetData>
  <sortState ref="A2:D29">
    <sortCondition ref="A2:A29"/>
  </sortState>
  <mergeCells count="14">
    <mergeCell ref="C3:C4"/>
    <mergeCell ref="C5:C6"/>
    <mergeCell ref="C7:C8"/>
    <mergeCell ref="A3:A4"/>
    <mergeCell ref="A5:A6"/>
    <mergeCell ref="A7:A8"/>
    <mergeCell ref="A9:A10"/>
    <mergeCell ref="C9:C10"/>
    <mergeCell ref="C11:C12"/>
    <mergeCell ref="A11:A12"/>
    <mergeCell ref="A15:A16"/>
    <mergeCell ref="C15:C16"/>
    <mergeCell ref="C13:C14"/>
    <mergeCell ref="A13:A14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Normal="100" workbookViewId="0">
      <selection activeCell="B4" sqref="B4"/>
    </sheetView>
  </sheetViews>
  <sheetFormatPr baseColWidth="10" defaultColWidth="38" defaultRowHeight="15"/>
  <sheetData>
    <row r="1" spans="1:4" ht="18.75">
      <c r="A1" s="65" t="s">
        <v>4</v>
      </c>
      <c r="B1" s="66"/>
      <c r="C1" s="65" t="s">
        <v>856</v>
      </c>
      <c r="D1" s="66"/>
    </row>
    <row r="2" spans="1:4" ht="18.75">
      <c r="A2" s="11" t="s">
        <v>854</v>
      </c>
      <c r="B2" s="12" t="s">
        <v>855</v>
      </c>
      <c r="C2" s="11" t="s">
        <v>854</v>
      </c>
      <c r="D2" s="12" t="s">
        <v>857</v>
      </c>
    </row>
    <row r="3" spans="1:4" ht="18.75">
      <c r="A3" s="13" t="s">
        <v>859</v>
      </c>
      <c r="B3" s="14">
        <v>103</v>
      </c>
      <c r="C3" s="13"/>
      <c r="D3" s="14"/>
    </row>
    <row r="4" spans="1:4" ht="18.75">
      <c r="A4" s="13" t="s">
        <v>858</v>
      </c>
      <c r="B4" s="14">
        <v>14</v>
      </c>
      <c r="C4" s="13"/>
      <c r="D4" s="14"/>
    </row>
    <row r="5" spans="1:4" ht="18.75">
      <c r="A5" s="13" t="s">
        <v>860</v>
      </c>
      <c r="B5" s="14">
        <v>39</v>
      </c>
      <c r="C5" s="13"/>
      <c r="D5" s="14"/>
    </row>
    <row r="6" spans="1:4" ht="18.75">
      <c r="A6" s="13" t="s">
        <v>861</v>
      </c>
      <c r="B6" s="14">
        <v>35</v>
      </c>
      <c r="C6" s="13"/>
      <c r="D6" s="14"/>
    </row>
    <row r="7" spans="1:4" ht="18.75">
      <c r="A7" s="13" t="s">
        <v>947</v>
      </c>
      <c r="B7" s="14">
        <v>1</v>
      </c>
      <c r="C7" s="13"/>
      <c r="D7" s="14"/>
    </row>
    <row r="8" spans="1:4" ht="18.75">
      <c r="A8" s="13"/>
      <c r="B8" s="14"/>
      <c r="C8" s="13"/>
      <c r="D8" s="14"/>
    </row>
    <row r="9" spans="1:4" ht="18.75">
      <c r="A9" s="13" t="s">
        <v>948</v>
      </c>
      <c r="B9" s="14">
        <f xml:space="preserve"> SUM(B3:B7)</f>
        <v>192</v>
      </c>
      <c r="C9" s="13"/>
      <c r="D9" s="14"/>
    </row>
    <row r="10" spans="1:4" ht="18.75">
      <c r="A10" s="13"/>
      <c r="B10" s="14"/>
      <c r="C10" s="13"/>
      <c r="D10" s="14"/>
    </row>
    <row r="11" spans="1:4" ht="18.75">
      <c r="A11" s="13"/>
      <c r="B11" s="14"/>
      <c r="C11" s="13"/>
      <c r="D11" s="14"/>
    </row>
    <row r="12" spans="1:4" ht="18.75">
      <c r="A12" s="13"/>
      <c r="B12" s="14"/>
      <c r="C12" s="13"/>
      <c r="D12" s="14"/>
    </row>
    <row r="13" spans="1:4" ht="18.75">
      <c r="A13" s="13"/>
      <c r="B13" s="14"/>
      <c r="C13" s="13"/>
      <c r="D13" s="14"/>
    </row>
    <row r="14" spans="1:4" ht="18.75">
      <c r="A14" s="13"/>
      <c r="B14" s="14"/>
      <c r="C14" s="13"/>
      <c r="D14" s="14"/>
    </row>
    <row r="15" spans="1:4" ht="18.75">
      <c r="A15" s="13"/>
      <c r="B15" s="14"/>
      <c r="C15" s="13"/>
      <c r="D15" s="14"/>
    </row>
    <row r="16" spans="1:4" ht="18.75">
      <c r="A16" s="13"/>
      <c r="B16" s="14"/>
      <c r="C16" s="13"/>
      <c r="D16" s="14"/>
    </row>
    <row r="17" spans="1:4" ht="18.75">
      <c r="A17" s="13"/>
      <c r="B17" s="14"/>
      <c r="C17" s="13"/>
      <c r="D17" s="14"/>
    </row>
    <row r="18" spans="1:4" ht="18.75">
      <c r="A18" s="13"/>
      <c r="B18" s="14"/>
      <c r="C18" s="13"/>
      <c r="D18" s="14"/>
    </row>
    <row r="19" spans="1:4" ht="18.75">
      <c r="A19" s="13"/>
      <c r="B19" s="14"/>
      <c r="C19" s="13"/>
      <c r="D19" s="14"/>
    </row>
    <row r="20" spans="1:4" ht="18.75">
      <c r="A20" s="13"/>
      <c r="B20" s="14"/>
      <c r="C20" s="13"/>
      <c r="D20" s="14"/>
    </row>
    <row r="21" spans="1:4" ht="18.75">
      <c r="A21" s="13"/>
      <c r="B21" s="14"/>
      <c r="C21" s="13"/>
      <c r="D21" s="14"/>
    </row>
    <row r="22" spans="1:4" ht="18.75">
      <c r="A22" s="13"/>
      <c r="B22" s="14"/>
      <c r="C22" s="13"/>
      <c r="D22" s="14"/>
    </row>
    <row r="23" spans="1:4" ht="18.75">
      <c r="A23" s="13"/>
      <c r="B23" s="14"/>
      <c r="C23" s="13"/>
      <c r="D23" s="14"/>
    </row>
    <row r="24" spans="1:4" ht="18.75">
      <c r="A24" s="13"/>
      <c r="B24" s="14"/>
      <c r="C24" s="13"/>
      <c r="D24" s="14"/>
    </row>
    <row r="25" spans="1:4" ht="18.75">
      <c r="A25" s="13"/>
      <c r="B25" s="14"/>
      <c r="C25" s="13"/>
      <c r="D25" s="14"/>
    </row>
    <row r="26" spans="1:4" ht="19.5" thickBot="1">
      <c r="A26" s="15"/>
      <c r="B26" s="16"/>
      <c r="C26" s="15"/>
      <c r="D26" s="16"/>
    </row>
  </sheetData>
  <mergeCells count="2">
    <mergeCell ref="A1:B1"/>
    <mergeCell ref="C1:D1"/>
  </mergeCells>
  <pageMargins left="0.25" right="0.25" top="0.75" bottom="0.75" header="0.3" footer="0.3"/>
  <pageSetup paperSize="9" scale="99" orientation="landscape" horizontalDpi="4294967293" verticalDpi="4294967293" r:id="rId1"/>
  <headerFooter>
    <oddHeader>&amp;CNombre de soldats morts pour la France en fonction du genre de mort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20"/>
  <sheetViews>
    <sheetView topLeftCell="A16" workbookViewId="0">
      <selection activeCell="L30" sqref="L30"/>
    </sheetView>
  </sheetViews>
  <sheetFormatPr baseColWidth="10" defaultRowHeight="15"/>
  <sheetData>
    <row r="2" spans="1:2">
      <c r="A2" t="s">
        <v>864</v>
      </c>
      <c r="B2">
        <v>17</v>
      </c>
    </row>
    <row r="3" spans="1:2">
      <c r="A3" t="s">
        <v>865</v>
      </c>
      <c r="B3">
        <v>58</v>
      </c>
    </row>
    <row r="4" spans="1:2">
      <c r="A4" t="s">
        <v>866</v>
      </c>
      <c r="B4">
        <v>42</v>
      </c>
    </row>
    <row r="5" spans="1:2">
      <c r="A5" t="s">
        <v>867</v>
      </c>
      <c r="B5">
        <v>48</v>
      </c>
    </row>
    <row r="6" spans="1:2">
      <c r="A6" t="s">
        <v>868</v>
      </c>
      <c r="B6">
        <v>20</v>
      </c>
    </row>
    <row r="7" spans="1:2">
      <c r="A7" t="s">
        <v>869</v>
      </c>
      <c r="B7">
        <v>7</v>
      </c>
    </row>
    <row r="8" spans="1:2">
      <c r="B8">
        <f>SUM(B2:B7)</f>
        <v>192</v>
      </c>
    </row>
    <row r="11" spans="1:2">
      <c r="A11" t="str">
        <f>+A2&amp;" ans"</f>
        <v>15-20 ans ans</v>
      </c>
    </row>
    <row r="12" spans="1:2">
      <c r="A12" t="str">
        <f t="shared" ref="A12:A20" si="0">+A3&amp;" ans"</f>
        <v>21-25 ans ans</v>
      </c>
    </row>
    <row r="13" spans="1:2">
      <c r="A13" t="str">
        <f t="shared" si="0"/>
        <v>26-30 ans ans</v>
      </c>
    </row>
    <row r="14" spans="1:2">
      <c r="A14" t="str">
        <f t="shared" si="0"/>
        <v>31-35 ans ans</v>
      </c>
    </row>
    <row r="15" spans="1:2">
      <c r="A15" t="str">
        <f t="shared" si="0"/>
        <v>36-40 ans ans</v>
      </c>
    </row>
    <row r="16" spans="1:2">
      <c r="A16" t="str">
        <f t="shared" si="0"/>
        <v>41-46 ans ans</v>
      </c>
    </row>
    <row r="17" spans="1:1">
      <c r="A17" t="str">
        <f t="shared" si="0"/>
        <v xml:space="preserve"> ans</v>
      </c>
    </row>
    <row r="18" spans="1:1">
      <c r="A18" t="str">
        <f t="shared" si="0"/>
        <v xml:space="preserve"> ans</v>
      </c>
    </row>
    <row r="19" spans="1:1">
      <c r="A19" t="str">
        <f t="shared" si="0"/>
        <v xml:space="preserve"> ans</v>
      </c>
    </row>
    <row r="20" spans="1:1">
      <c r="A20" t="str">
        <f t="shared" si="0"/>
        <v>15-20 ans ans ans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6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14-18</vt:lpstr>
      <vt:lpstr>T-I cimetière </vt:lpstr>
      <vt:lpstr>lieux </vt:lpstr>
      <vt:lpstr>conseils municipaux</vt:lpstr>
      <vt:lpstr>Feuil2</vt:lpstr>
      <vt:lpstr>stat ages</vt:lpstr>
      <vt:lpstr>agescam</vt:lpstr>
      <vt:lpstr>'14-18'!Impression_des_titres</vt:lpstr>
      <vt:lpstr>lieu_de_naissance</vt:lpstr>
      <vt:lpstr>'14-18'!Zone_d_impression</vt:lpstr>
      <vt:lpstr>'conseils municipaux'!Zone_d_impression</vt:lpstr>
      <vt:lpstr>Feuil2!Zone_d_impression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Régine</dc:creator>
  <cp:lastModifiedBy>Régine GERARD</cp:lastModifiedBy>
  <cp:lastPrinted>2011-05-10T13:19:55Z</cp:lastPrinted>
  <dcterms:created xsi:type="dcterms:W3CDTF">2008-10-07T12:32:33Z</dcterms:created>
  <dcterms:modified xsi:type="dcterms:W3CDTF">2016-11-19T15:05:44Z</dcterms:modified>
</cp:coreProperties>
</file>